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OIT\2025\2025. november 17\"/>
    </mc:Choice>
  </mc:AlternateContent>
  <xr:revisionPtr revIDLastSave="0" documentId="8_{70A9E4AF-06F5-4D53-B255-2893B022CC7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</sheets>
  <definedNames>
    <definedName name="_xlnm.Print_Area" localSheetId="1">'Napsugár Óvoda bevétel'!$A$1:$I$17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3" l="1"/>
  <c r="D27" i="3"/>
  <c r="D34" i="3" s="1"/>
  <c r="D21" i="3"/>
  <c r="D17" i="3"/>
  <c r="D13" i="3"/>
  <c r="D8" i="3"/>
  <c r="D19" i="3" s="1"/>
  <c r="D32" i="4"/>
  <c r="D28" i="4"/>
  <c r="D22" i="4"/>
  <c r="D18" i="4"/>
  <c r="D14" i="4"/>
  <c r="D9" i="4"/>
  <c r="H53" i="1"/>
  <c r="H49" i="1"/>
  <c r="H40" i="1"/>
  <c r="H32" i="1"/>
  <c r="H31" i="1" s="1"/>
  <c r="H29" i="1"/>
  <c r="H27" i="1"/>
  <c r="H25" i="1"/>
  <c r="H24" i="1" s="1"/>
  <c r="H19" i="1"/>
  <c r="H17" i="1"/>
  <c r="H10" i="1"/>
  <c r="H15" i="2"/>
  <c r="H13" i="2"/>
  <c r="H11" i="2"/>
  <c r="D31" i="5"/>
  <c r="D27" i="5"/>
  <c r="D21" i="5"/>
  <c r="D17" i="5"/>
  <c r="D19" i="5" s="1"/>
  <c r="D13" i="5"/>
  <c r="D8" i="5"/>
  <c r="D35" i="4" l="1"/>
  <c r="H9" i="1"/>
  <c r="D34" i="5"/>
  <c r="D20" i="4"/>
  <c r="H23" i="1"/>
  <c r="H50" i="1" s="1"/>
  <c r="H48" i="1"/>
  <c r="H57" i="1" s="1"/>
  <c r="H8" i="1"/>
  <c r="H46" i="1" s="1"/>
  <c r="H10" i="2"/>
  <c r="H17" i="2" s="1"/>
  <c r="G53" i="1"/>
  <c r="G40" i="1"/>
  <c r="G32" i="1"/>
  <c r="G31" i="1" s="1"/>
  <c r="G29" i="1"/>
  <c r="G27" i="1"/>
  <c r="G25" i="1"/>
  <c r="G19" i="1"/>
  <c r="G49" i="1" s="1"/>
  <c r="G17" i="1"/>
  <c r="G10" i="1"/>
  <c r="C28" i="4"/>
  <c r="G24" i="1" l="1"/>
  <c r="G9" i="1"/>
  <c r="G48" i="1"/>
  <c r="G23" i="1"/>
  <c r="G50" i="1" s="1"/>
  <c r="G8" i="1" l="1"/>
  <c r="G46" i="1" s="1"/>
  <c r="G57" i="1"/>
  <c r="G15" i="2" l="1"/>
  <c r="G11" i="2"/>
  <c r="C21" i="5"/>
  <c r="C31" i="5"/>
  <c r="C27" i="5"/>
  <c r="C17" i="5"/>
  <c r="C13" i="5"/>
  <c r="C8" i="5"/>
  <c r="C19" i="5" l="1"/>
  <c r="C34" i="5"/>
  <c r="C32" i="4" l="1"/>
  <c r="C22" i="4"/>
  <c r="C18" i="4"/>
  <c r="C14" i="4"/>
  <c r="C9" i="4"/>
  <c r="C31" i="3"/>
  <c r="C27" i="3"/>
  <c r="C21" i="3"/>
  <c r="C17" i="3"/>
  <c r="C13" i="3"/>
  <c r="C8" i="3"/>
  <c r="G13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<sst xmlns="http://schemas.openxmlformats.org/spreadsheetml/2006/main" count="250" uniqueCount="128">
  <si>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</si>
  <si>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</si>
  <si>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</si>
  <si>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</si>
  <si>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</si>
  <si>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</si>
  <si>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</si>
  <si>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</si>
  <si>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</si>
  <si>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</si>
  <si>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</si>
  <si>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</si>
  <si>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</si>
  <si>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</si>
  <si>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</si>
  <si>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</si>
  <si>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</si>
  <si>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</si>
  <si>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</si>
  <si>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</si>
  <si>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</si>
  <si>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</si>
  <si>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</si>
  <si>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</si>
  <si>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</si>
  <si>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</si>
  <si>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</si>
  <si>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</si>
  <si>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</si>
  <si>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</si>
  <si>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</si>
  <si>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</si>
  <si>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</si>
  <si>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</si>
  <si>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</si>
  <si>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</si>
  <si>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</si>
  <si>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</si>
  <si>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</si>
  <si>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</si>
  <si>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</si>
  <si>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</si>
  <si>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</si>
  <si>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</si>
  <si>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</si>
  <si>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</si>
  <si>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</si>
  <si>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</si>
  <si>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</si>
  <si>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</si>
  <si>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</si>
  <si>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</si>
  <si>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</si>
  <si>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</si>
  <si>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</si>
  <si>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</si>
  <si>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</si>
  <si>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</si>
  <si>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</si>
  <si>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</si>
  <si>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</si>
  <si>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</si>
  <si>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</si>
  <si>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</si>
  <si>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</si>
  <si>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</si>
  <si>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</si>
  <si>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</si>
  <si>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</si>
  <si>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</si>
  <si>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</si>
  <si>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</si>
  <si>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</si>
  <si>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</si>
  <si>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</si>
  <si>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</si>
  <si>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</si>
  <si>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</si>
  <si>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</si>
  <si>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</si>
  <si>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</si>
  <si>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</si>
  <si>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</si>
  <si>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</si>
  <si>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</si>
  <si>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</si>
  <si>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</si>
  <si>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</si>
  <si>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</si>
  <si>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</si>
  <si>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</si>
  <si>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</si>
  <si>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</si>
  <si>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</si>
  <si>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</si>
  <si>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</si>
  <si>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</si>
  <si>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</si>
  <si>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</si>
  <si>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</si>
  <si>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</si>
  <si>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</si>
  <si>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</si>
  <si>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</si>
  <si>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</si>
  <si>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</si>
  <si>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</si>
  <si>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</si>
  <si>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Táppénz hozzájárulás</t>
  </si>
  <si>
    <t>K1104</t>
  </si>
  <si>
    <t>Túlóra</t>
  </si>
  <si>
    <t>2. sz. melléklet</t>
  </si>
  <si>
    <t>Nemesgulácsi Napsugár Óvoda</t>
  </si>
  <si>
    <t>1. melléklet</t>
  </si>
  <si>
    <t>Gázdíj</t>
  </si>
  <si>
    <t>Vízdíj</t>
  </si>
  <si>
    <t>Áramdíj</t>
  </si>
  <si>
    <t>Eredeti előirányzat</t>
  </si>
  <si>
    <t>4. melléklet</t>
  </si>
  <si>
    <t xml:space="preserve">5.melléklet </t>
  </si>
  <si>
    <t>2025. évi költségvetés bevételei</t>
  </si>
  <si>
    <t xml:space="preserve">2025. évi költségvetési mérlege </t>
  </si>
  <si>
    <t>Módosított előirányzat</t>
  </si>
  <si>
    <t>2025. évi módosított előirányzat</t>
  </si>
  <si>
    <t>2025. évi eredeti előirányzat</t>
  </si>
  <si>
    <t xml:space="preserve">2025. évi költségvetés összevont mérlege </t>
  </si>
  <si>
    <t>2025. évi költségvetés kiadásai</t>
  </si>
  <si>
    <t>3.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</si>
</sst>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3" fillId="2" borderId="7" xfId="0" applyFont="1" applyFill="1" applyBorder="1"/>
    <xf numFmtId="3" fontId="1" fillId="2" borderId="8" xfId="0" applyNumberFormat="1" applyFont="1" applyFill="1" applyBorder="1"/>
    <xf numFmtId="0" fontId="3" fillId="0" borderId="7" xfId="0" applyFont="1" applyBorder="1"/>
    <xf numFmtId="3" fontId="1" fillId="0" borderId="8" xfId="0" applyNumberFormat="1" applyFont="1" applyBorder="1"/>
    <xf numFmtId="0" fontId="5" fillId="0" borderId="7" xfId="0" applyFont="1" applyBorder="1"/>
    <xf numFmtId="0" fontId="4" fillId="0" borderId="7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8" xfId="0" applyNumberFormat="1" applyFont="1" applyBorder="1"/>
    <xf numFmtId="0" fontId="6" fillId="0" borderId="7" xfId="0" applyFont="1" applyBorder="1"/>
    <xf numFmtId="3" fontId="4" fillId="0" borderId="11" xfId="0" applyNumberFormat="1" applyFont="1" applyBorder="1"/>
    <xf numFmtId="0" fontId="5" fillId="2" borderId="7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horizontal="left"/>
    </xf>
    <xf numFmtId="3" fontId="1" fillId="0" borderId="14" xfId="0" applyNumberFormat="1" applyFont="1" applyBorder="1"/>
    <xf numFmtId="3" fontId="9" fillId="0" borderId="1" xfId="0" applyNumberFormat="1" applyFont="1" applyBorder="1" applyAlignment="1">
      <alignment vertical="center"/>
    </xf>
    <xf numFmtId="0" fontId="12" fillId="0" borderId="0" xfId="0" applyFont="1"/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D19" sqref="D19"/>
    </sheetView>
  </sheetViews>
  <sheetFormatPr defaultRowHeight="15" x14ac:dyDescent="0.25"/>
  <cols>
    <col min="1" max="1" width="6" customWidth="1"/>
    <col min="2" max="2" width="54" customWidth="1"/>
    <col min="3" max="3" width="15.42578125" customWidth="1"/>
    <col min="4" max="4" width="14.5703125" customWidth="1"/>
  </cols>
  <sheetData>
    <row r="1" spans="1:4" ht="15.75" x14ac:dyDescent="0.25">
      <c r="C1" s="47" t="s">
        <v>113</v>
      </c>
    </row>
    <row r="2" spans="1:4" ht="15.75" customHeight="1" x14ac:dyDescent="0.25">
      <c r="A2" s="68" t="s">
        <v>112</v>
      </c>
      <c r="B2" s="68"/>
      <c r="C2" s="68"/>
    </row>
    <row r="3" spans="1:4" ht="15.75" x14ac:dyDescent="0.25">
      <c r="A3" s="69" t="s">
        <v>121</v>
      </c>
      <c r="B3" s="69"/>
      <c r="C3" s="69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x14ac:dyDescent="0.25">
      <c r="A6" s="70" t="s">
        <v>79</v>
      </c>
      <c r="B6" s="70"/>
      <c r="C6" s="65" t="s">
        <v>117</v>
      </c>
      <c r="D6" s="65" t="s">
        <v>122</v>
      </c>
    </row>
    <row r="7" spans="1:4" ht="30.75" customHeight="1" x14ac:dyDescent="0.25">
      <c r="A7" s="70"/>
      <c r="B7" s="70"/>
      <c r="C7" s="65"/>
      <c r="D7" s="65"/>
    </row>
    <row r="8" spans="1:4" ht="15" customHeight="1" x14ac:dyDescent="0.25">
      <c r="A8" s="66" t="s">
        <v>80</v>
      </c>
      <c r="B8" s="66"/>
      <c r="C8" s="29">
        <f>SUM(C9:C12)</f>
        <v>0</v>
      </c>
      <c r="D8" s="29">
        <f>SUM(D9:D12)</f>
        <v>0</v>
      </c>
    </row>
    <row r="9" spans="1:4" ht="15" customHeight="1" x14ac:dyDescent="0.25">
      <c r="A9" s="30" t="s">
        <v>81</v>
      </c>
      <c r="B9" s="31" t="s">
        <v>82</v>
      </c>
      <c r="C9" s="8">
        <v>0</v>
      </c>
      <c r="D9" s="8">
        <v>0</v>
      </c>
    </row>
    <row r="10" spans="1:4" ht="15" customHeight="1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" customHeight="1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" customHeight="1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" customHeight="1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" customHeight="1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" customHeight="1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" customHeight="1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" customHeight="1" x14ac:dyDescent="0.25">
      <c r="A17" s="33" t="s">
        <v>94</v>
      </c>
      <c r="B17" s="35"/>
      <c r="C17" s="34">
        <f>SUM(C18)</f>
        <v>64506000</v>
      </c>
      <c r="D17" s="34">
        <f>SUM(D18)</f>
        <v>64811099</v>
      </c>
    </row>
    <row r="18" spans="1:4" ht="15" customHeight="1" x14ac:dyDescent="0.25">
      <c r="A18" s="30" t="s">
        <v>67</v>
      </c>
      <c r="B18" s="31" t="s">
        <v>94</v>
      </c>
      <c r="C18" s="63">
        <v>64506000</v>
      </c>
      <c r="D18" s="63">
        <v>64811099</v>
      </c>
    </row>
    <row r="19" spans="1:4" ht="15" customHeight="1" x14ac:dyDescent="0.25">
      <c r="A19" s="33" t="s">
        <v>95</v>
      </c>
      <c r="B19" s="33"/>
      <c r="C19" s="34">
        <f>SUM(C8+C13+C17)</f>
        <v>64506000</v>
      </c>
      <c r="D19" s="34">
        <f>SUM(D8+D13+D17)</f>
        <v>64811099</v>
      </c>
    </row>
    <row r="20" spans="1:4" ht="15" customHeight="1" x14ac:dyDescent="0.25">
      <c r="A20" s="36"/>
      <c r="B20" s="36"/>
      <c r="C20" s="37"/>
      <c r="D20" s="37"/>
    </row>
    <row r="21" spans="1:4" ht="15" customHeight="1" x14ac:dyDescent="0.25">
      <c r="A21" s="67" t="s">
        <v>96</v>
      </c>
      <c r="B21" s="67"/>
      <c r="C21" s="34">
        <f>SUM(C22:C26)</f>
        <v>64506000</v>
      </c>
      <c r="D21" s="34">
        <f>SUM(D22:D26)</f>
        <v>64811099</v>
      </c>
    </row>
    <row r="22" spans="1:4" ht="15" customHeight="1" x14ac:dyDescent="0.25">
      <c r="A22" s="30" t="s">
        <v>4</v>
      </c>
      <c r="B22" s="38" t="s">
        <v>97</v>
      </c>
      <c r="C22" s="39">
        <v>51688000</v>
      </c>
      <c r="D22" s="39">
        <v>51958000</v>
      </c>
    </row>
    <row r="23" spans="1:4" ht="15" customHeight="1" x14ac:dyDescent="0.25">
      <c r="A23" s="30" t="s">
        <v>16</v>
      </c>
      <c r="B23" s="30" t="s">
        <v>98</v>
      </c>
      <c r="C23" s="32">
        <v>6708000</v>
      </c>
      <c r="D23" s="32">
        <v>6743100</v>
      </c>
    </row>
    <row r="24" spans="1:4" ht="15" customHeight="1" x14ac:dyDescent="0.25">
      <c r="A24" s="30" t="s">
        <v>20</v>
      </c>
      <c r="B24" s="31" t="s">
        <v>21</v>
      </c>
      <c r="C24" s="32">
        <v>6110000</v>
      </c>
      <c r="D24" s="32">
        <v>6109999</v>
      </c>
    </row>
    <row r="25" spans="1:4" ht="15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1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" customHeight="1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15" customHeight="1" x14ac:dyDescent="0.25">
      <c r="A28" s="31" t="s">
        <v>57</v>
      </c>
      <c r="B28" s="38" t="s">
        <v>58</v>
      </c>
      <c r="C28" s="32">
        <v>0</v>
      </c>
      <c r="D28" s="32">
        <v>0</v>
      </c>
    </row>
    <row r="29" spans="1:4" ht="15" customHeight="1" x14ac:dyDescent="0.25">
      <c r="A29" s="31" t="s">
        <v>59</v>
      </c>
      <c r="B29" s="38" t="s">
        <v>101</v>
      </c>
      <c r="C29" s="32"/>
      <c r="D29" s="32"/>
    </row>
    <row r="30" spans="1:4" ht="15" customHeight="1" x14ac:dyDescent="0.25">
      <c r="A30" s="30" t="s">
        <v>61</v>
      </c>
      <c r="B30" s="30" t="s">
        <v>62</v>
      </c>
      <c r="C30" s="32"/>
      <c r="D30" s="32"/>
    </row>
    <row r="31" spans="1:4" ht="15" customHeight="1" x14ac:dyDescent="0.25">
      <c r="A31" s="33" t="s">
        <v>64</v>
      </c>
      <c r="B31" s="42"/>
      <c r="C31" s="34">
        <f>SUM(C32)</f>
        <v>0</v>
      </c>
      <c r="D31" s="34">
        <f>SUM(D32)</f>
        <v>0</v>
      </c>
    </row>
    <row r="32" spans="1:4" ht="15" customHeight="1" x14ac:dyDescent="0.25">
      <c r="A32" s="30" t="s">
        <v>63</v>
      </c>
      <c r="B32" s="30" t="s">
        <v>64</v>
      </c>
      <c r="C32" s="32"/>
      <c r="D32" s="32"/>
    </row>
    <row r="33" spans="1:4" ht="15" customHeight="1" x14ac:dyDescent="0.25">
      <c r="A33" s="30"/>
      <c r="B33" s="30"/>
      <c r="C33" s="32"/>
      <c r="D33" s="32"/>
    </row>
    <row r="34" spans="1:4" ht="15" customHeight="1" x14ac:dyDescent="0.25">
      <c r="A34" s="33" t="s">
        <v>102</v>
      </c>
      <c r="B34" s="33"/>
      <c r="C34" s="34">
        <f>SUM(C27,C21,C31)</f>
        <v>64506000</v>
      </c>
      <c r="D34" s="34">
        <f>SUM(D27,D21,D31)</f>
        <v>64811099</v>
      </c>
    </row>
  </sheetData>
  <mergeCells count="7">
    <mergeCell ref="D6:D7"/>
    <mergeCell ref="A8:B8"/>
    <mergeCell ref="A21:B21"/>
    <mergeCell ref="A2:C2"/>
    <mergeCell ref="A3:C3"/>
    <mergeCell ref="A6:B7"/>
    <mergeCell ref="C6:C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view="pageBreakPreview" zoomScaleNormal="100" zoomScaleSheetLayoutView="100" workbookViewId="0">
      <selection activeCell="H15" sqref="H15"/>
    </sheetView>
  </sheetViews>
  <sheetFormatPr defaultRowHeight="15" x14ac:dyDescent="0.25"/>
  <cols>
    <col min="7" max="7" width="12.7109375" customWidth="1"/>
    <col min="8" max="8" width="12.140625" customWidth="1"/>
    <col min="9" max="9" width="6.5703125" customWidth="1"/>
  </cols>
  <sheetData>
    <row r="1" spans="1:8" ht="15.75" x14ac:dyDescent="0.25">
      <c r="A1" s="72"/>
      <c r="B1" s="72"/>
      <c r="C1" s="72"/>
      <c r="D1" s="72"/>
      <c r="E1" s="72"/>
      <c r="F1" s="72"/>
    </row>
    <row r="2" spans="1:8" ht="15.75" x14ac:dyDescent="0.25">
      <c r="A2" s="15"/>
      <c r="B2" s="15"/>
      <c r="C2" s="15"/>
      <c r="D2" s="15"/>
      <c r="G2" s="46" t="s">
        <v>111</v>
      </c>
    </row>
    <row r="3" spans="1:8" ht="15.75" customHeight="1" x14ac:dyDescent="0.25">
      <c r="A3" s="68" t="s">
        <v>112</v>
      </c>
      <c r="B3" s="68"/>
      <c r="C3" s="68"/>
      <c r="D3" s="68"/>
      <c r="E3" s="68"/>
      <c r="F3" s="68"/>
      <c r="G3" s="68"/>
    </row>
    <row r="4" spans="1:8" ht="15.75" x14ac:dyDescent="0.25">
      <c r="A4" s="74" t="s">
        <v>120</v>
      </c>
      <c r="B4" s="74"/>
      <c r="C4" s="74"/>
      <c r="D4" s="74"/>
      <c r="E4" s="74"/>
      <c r="F4" s="74"/>
      <c r="G4" s="74"/>
    </row>
    <row r="5" spans="1:8" ht="15.75" x14ac:dyDescent="0.25">
      <c r="A5" s="74" t="s">
        <v>65</v>
      </c>
      <c r="B5" s="74"/>
      <c r="C5" s="74"/>
      <c r="D5" s="74"/>
      <c r="E5" s="74"/>
      <c r="F5" s="74"/>
      <c r="G5" s="74"/>
    </row>
    <row r="6" spans="1:8" ht="15.75" x14ac:dyDescent="0.25">
      <c r="A6" s="15"/>
      <c r="B6" s="15"/>
      <c r="C6" s="15"/>
      <c r="D6" s="15"/>
      <c r="E6" s="16"/>
      <c r="F6" s="16"/>
    </row>
    <row r="7" spans="1:8" x14ac:dyDescent="0.25">
      <c r="A7" s="73" t="s">
        <v>66</v>
      </c>
      <c r="B7" s="73"/>
      <c r="C7" s="73"/>
      <c r="D7" s="73"/>
      <c r="E7" s="73"/>
      <c r="F7" s="73"/>
      <c r="G7" s="71" t="s">
        <v>117</v>
      </c>
      <c r="H7" s="71" t="s">
        <v>122</v>
      </c>
    </row>
    <row r="8" spans="1:8" x14ac:dyDescent="0.25">
      <c r="A8" s="73"/>
      <c r="B8" s="73"/>
      <c r="C8" s="73"/>
      <c r="D8" s="73"/>
      <c r="E8" s="73"/>
      <c r="F8" s="73"/>
      <c r="G8" s="71"/>
      <c r="H8" s="71"/>
    </row>
    <row r="9" spans="1:8" x14ac:dyDescent="0.25">
      <c r="A9" s="73"/>
      <c r="B9" s="73"/>
      <c r="C9" s="73"/>
      <c r="D9" s="73"/>
      <c r="E9" s="73"/>
      <c r="F9" s="73"/>
      <c r="G9" s="71"/>
      <c r="H9" s="71"/>
    </row>
    <row r="10" spans="1:8" x14ac:dyDescent="0.25">
      <c r="A10" s="17" t="s">
        <v>67</v>
      </c>
      <c r="B10" s="17"/>
      <c r="C10" s="17" t="s">
        <v>68</v>
      </c>
      <c r="D10" s="17"/>
      <c r="E10" s="17"/>
      <c r="F10" s="18"/>
      <c r="G10" s="19">
        <f>G13+G11</f>
        <v>64506000</v>
      </c>
      <c r="H10" s="19">
        <f>H13+H11</f>
        <v>64811099</v>
      </c>
    </row>
    <row r="11" spans="1:8" x14ac:dyDescent="0.25">
      <c r="A11" s="20"/>
      <c r="B11" s="20" t="s">
        <v>69</v>
      </c>
      <c r="C11" s="20"/>
      <c r="D11" s="20" t="s">
        <v>70</v>
      </c>
      <c r="E11" s="20"/>
      <c r="F11" s="21"/>
      <c r="G11" s="43">
        <f>G12</f>
        <v>66370</v>
      </c>
      <c r="H11" s="43">
        <f>H12</f>
        <v>66369</v>
      </c>
    </row>
    <row r="12" spans="1:8" x14ac:dyDescent="0.25">
      <c r="A12" s="20"/>
      <c r="B12" s="20"/>
      <c r="C12" s="20"/>
      <c r="D12" s="7" t="s">
        <v>71</v>
      </c>
      <c r="E12" s="7"/>
      <c r="F12" s="22"/>
      <c r="G12" s="23">
        <v>66370</v>
      </c>
      <c r="H12" s="23">
        <v>66369</v>
      </c>
    </row>
    <row r="13" spans="1:8" x14ac:dyDescent="0.25">
      <c r="A13" s="7"/>
      <c r="B13" s="20" t="s">
        <v>72</v>
      </c>
      <c r="C13" s="20"/>
      <c r="D13" s="20" t="s">
        <v>73</v>
      </c>
      <c r="E13" s="20"/>
      <c r="F13" s="7"/>
      <c r="G13" s="24">
        <f>G14</f>
        <v>64439630</v>
      </c>
      <c r="H13" s="24">
        <f>H14</f>
        <v>64744730</v>
      </c>
    </row>
    <row r="14" spans="1:8" x14ac:dyDescent="0.25">
      <c r="A14" s="7"/>
      <c r="B14" s="7"/>
      <c r="C14" s="7"/>
      <c r="D14" s="7" t="s">
        <v>74</v>
      </c>
      <c r="E14" s="7"/>
      <c r="F14" s="7"/>
      <c r="G14" s="8">
        <v>64439630</v>
      </c>
      <c r="H14" s="8">
        <v>64744730</v>
      </c>
    </row>
    <row r="15" spans="1:8" x14ac:dyDescent="0.25">
      <c r="A15" s="17" t="s">
        <v>75</v>
      </c>
      <c r="B15" s="17"/>
      <c r="C15" s="17" t="s">
        <v>76</v>
      </c>
      <c r="D15" s="17"/>
      <c r="E15" s="17"/>
      <c r="F15" s="18"/>
      <c r="G15" s="19">
        <f>SUM(G16:G16)</f>
        <v>0</v>
      </c>
      <c r="H15" s="19">
        <f>SUM(H16:H16)</f>
        <v>0</v>
      </c>
    </row>
    <row r="16" spans="1:8" x14ac:dyDescent="0.25">
      <c r="A16" s="7"/>
      <c r="B16" s="7"/>
      <c r="C16" s="7"/>
      <c r="D16" s="7"/>
      <c r="E16" s="7"/>
      <c r="F16" s="7"/>
      <c r="G16" s="8"/>
      <c r="H16" s="8"/>
    </row>
    <row r="17" spans="1:8" x14ac:dyDescent="0.25">
      <c r="A17" s="17"/>
      <c r="B17" s="17"/>
      <c r="C17" s="17" t="s">
        <v>77</v>
      </c>
      <c r="D17" s="17"/>
      <c r="E17" s="17"/>
      <c r="F17" s="17"/>
      <c r="G17" s="25">
        <f>G10+G15</f>
        <v>64506000</v>
      </c>
      <c r="H17" s="25">
        <f>H10+H15</f>
        <v>64811099</v>
      </c>
    </row>
  </sheetData>
  <mergeCells count="7">
    <mergeCell ref="H7:H9"/>
    <mergeCell ref="G7:G9"/>
    <mergeCell ref="A1:F1"/>
    <mergeCell ref="A7:F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"/>
  <sheetViews>
    <sheetView zoomScaleNormal="100" workbookViewId="0">
      <selection activeCell="H21" sqref="H21"/>
    </sheetView>
  </sheetViews>
  <sheetFormatPr defaultRowHeight="15" x14ac:dyDescent="0.25"/>
  <cols>
    <col min="1" max="1" width="3.5703125" customWidth="1"/>
    <col min="2" max="2" width="3.7109375" customWidth="1"/>
    <col min="3" max="3" width="6.28515625" customWidth="1"/>
    <col min="6" max="6" width="32.140625" customWidth="1"/>
    <col min="7" max="7" width="11.28515625" customWidth="1"/>
    <col min="8" max="8" width="11.85546875" customWidth="1"/>
  </cols>
  <sheetData>
    <row r="1" spans="1:8" ht="18" customHeight="1" x14ac:dyDescent="0.25">
      <c r="G1" s="64" t="s">
        <v>127</v>
      </c>
    </row>
    <row r="2" spans="1:8" ht="15" customHeight="1" x14ac:dyDescent="0.25">
      <c r="A2" s="68" t="s">
        <v>112</v>
      </c>
      <c r="B2" s="68"/>
      <c r="C2" s="68"/>
      <c r="D2" s="68"/>
      <c r="E2" s="68"/>
      <c r="F2" s="68"/>
    </row>
    <row r="3" spans="1:8" ht="15.75" x14ac:dyDescent="0.25">
      <c r="A3" s="74" t="s">
        <v>126</v>
      </c>
      <c r="B3" s="74"/>
      <c r="C3" s="74"/>
      <c r="D3" s="74"/>
      <c r="E3" s="74"/>
      <c r="F3" s="74"/>
    </row>
    <row r="4" spans="1:8" ht="15.75" x14ac:dyDescent="0.25">
      <c r="A4" s="74" t="s">
        <v>0</v>
      </c>
      <c r="B4" s="74"/>
      <c r="C4" s="74"/>
      <c r="D4" s="74"/>
      <c r="E4" s="74"/>
      <c r="F4" s="74"/>
    </row>
    <row r="5" spans="1:8" ht="15" customHeight="1" thickBot="1" x14ac:dyDescent="0.3">
      <c r="A5" s="1"/>
      <c r="B5" s="1"/>
      <c r="C5" s="1"/>
      <c r="D5" s="1"/>
      <c r="E5" s="1"/>
      <c r="F5" s="1"/>
    </row>
    <row r="6" spans="1:8" x14ac:dyDescent="0.25">
      <c r="A6" s="76" t="s">
        <v>1</v>
      </c>
      <c r="B6" s="77"/>
      <c r="C6" s="77"/>
      <c r="D6" s="77"/>
      <c r="E6" s="77"/>
      <c r="F6" s="79" t="s">
        <v>2</v>
      </c>
      <c r="G6" s="80" t="s">
        <v>124</v>
      </c>
      <c r="H6" s="80" t="s">
        <v>123</v>
      </c>
    </row>
    <row r="7" spans="1:8" ht="27.75" customHeight="1" x14ac:dyDescent="0.25">
      <c r="A7" s="78"/>
      <c r="B7" s="73"/>
      <c r="C7" s="73"/>
      <c r="D7" s="73"/>
      <c r="E7" s="73"/>
      <c r="F7" s="71"/>
      <c r="G7" s="81"/>
      <c r="H7" s="81"/>
    </row>
    <row r="8" spans="1:8" x14ac:dyDescent="0.25">
      <c r="A8" s="48" t="s">
        <v>3</v>
      </c>
      <c r="B8" s="2"/>
      <c r="C8" s="2"/>
      <c r="D8" s="2"/>
      <c r="E8" s="2"/>
      <c r="F8" s="3">
        <v>6</v>
      </c>
      <c r="G8" s="49">
        <f>G9+G19+G23+G43</f>
        <v>64506000</v>
      </c>
      <c r="H8" s="49">
        <f>H9+H19+H23+H43</f>
        <v>64811099</v>
      </c>
    </row>
    <row r="9" spans="1:8" x14ac:dyDescent="0.25">
      <c r="A9" s="50" t="s">
        <v>4</v>
      </c>
      <c r="B9" s="4"/>
      <c r="C9" s="4" t="s">
        <v>5</v>
      </c>
      <c r="D9" s="4"/>
      <c r="E9" s="4"/>
      <c r="F9" s="5"/>
      <c r="G9" s="51">
        <f>G10+G17</f>
        <v>51688000</v>
      </c>
      <c r="H9" s="51">
        <f>H10+H17</f>
        <v>51958000</v>
      </c>
    </row>
    <row r="10" spans="1:8" x14ac:dyDescent="0.25">
      <c r="A10" s="52"/>
      <c r="B10" s="4" t="s">
        <v>6</v>
      </c>
      <c r="C10" s="4"/>
      <c r="D10" s="4" t="s">
        <v>7</v>
      </c>
      <c r="E10" s="4"/>
      <c r="F10" s="5"/>
      <c r="G10" s="51">
        <f>G11+G12+G15+G16+G14+G13</f>
        <v>50820000</v>
      </c>
      <c r="H10" s="51">
        <f>H11+H12+H15+H16+H14+H13</f>
        <v>51090000</v>
      </c>
    </row>
    <row r="11" spans="1:8" x14ac:dyDescent="0.25">
      <c r="A11" s="53"/>
      <c r="B11" s="5"/>
      <c r="C11" s="5" t="s">
        <v>8</v>
      </c>
      <c r="D11" s="5" t="s">
        <v>9</v>
      </c>
      <c r="E11" s="5"/>
      <c r="F11" s="5"/>
      <c r="G11" s="54">
        <v>46000000</v>
      </c>
      <c r="H11" s="54">
        <v>46270000</v>
      </c>
    </row>
    <row r="12" spans="1:8" x14ac:dyDescent="0.25">
      <c r="A12" s="53"/>
      <c r="B12" s="5"/>
      <c r="C12" s="5" t="s">
        <v>10</v>
      </c>
      <c r="D12" s="5" t="s">
        <v>11</v>
      </c>
      <c r="E12" s="5"/>
      <c r="F12" s="5"/>
      <c r="G12" s="54">
        <v>800000</v>
      </c>
      <c r="H12" s="54">
        <v>800000</v>
      </c>
    </row>
    <row r="13" spans="1:8" x14ac:dyDescent="0.25">
      <c r="A13" s="53"/>
      <c r="B13" s="5"/>
      <c r="C13" s="5" t="s">
        <v>109</v>
      </c>
      <c r="D13" s="5" t="s">
        <v>110</v>
      </c>
      <c r="E13" s="5"/>
      <c r="F13" s="5"/>
      <c r="G13" s="54">
        <v>2600000</v>
      </c>
      <c r="H13" s="54">
        <v>2600000</v>
      </c>
    </row>
    <row r="14" spans="1:8" x14ac:dyDescent="0.25">
      <c r="A14" s="53"/>
      <c r="B14" s="5"/>
      <c r="C14" s="5" t="s">
        <v>103</v>
      </c>
      <c r="D14" s="5" t="s">
        <v>104</v>
      </c>
      <c r="E14" s="5"/>
      <c r="F14" s="5"/>
      <c r="G14" s="54">
        <v>0</v>
      </c>
      <c r="H14" s="54">
        <v>0</v>
      </c>
    </row>
    <row r="15" spans="1:8" x14ac:dyDescent="0.25">
      <c r="A15" s="52"/>
      <c r="B15" s="5"/>
      <c r="C15" s="5" t="s">
        <v>12</v>
      </c>
      <c r="D15" s="5" t="s">
        <v>13</v>
      </c>
      <c r="E15" s="5"/>
      <c r="F15" s="5"/>
      <c r="G15" s="54">
        <v>720000</v>
      </c>
      <c r="H15" s="54">
        <v>720000</v>
      </c>
    </row>
    <row r="16" spans="1:8" x14ac:dyDescent="0.25">
      <c r="A16" s="52"/>
      <c r="B16" s="5"/>
      <c r="C16" s="6" t="s">
        <v>14</v>
      </c>
      <c r="D16" s="5" t="s">
        <v>15</v>
      </c>
      <c r="E16" s="5"/>
      <c r="F16" s="5"/>
      <c r="G16" s="55">
        <v>700000</v>
      </c>
      <c r="H16" s="55">
        <v>700000</v>
      </c>
    </row>
    <row r="17" spans="1:8" x14ac:dyDescent="0.25">
      <c r="A17" s="52"/>
      <c r="B17" s="4" t="s">
        <v>105</v>
      </c>
      <c r="C17" s="6"/>
      <c r="D17" s="4" t="s">
        <v>106</v>
      </c>
      <c r="E17" s="4"/>
      <c r="F17" s="45"/>
      <c r="G17" s="51">
        <f>G18</f>
        <v>868000</v>
      </c>
      <c r="H17" s="51">
        <f>H18</f>
        <v>868000</v>
      </c>
    </row>
    <row r="18" spans="1:8" x14ac:dyDescent="0.25">
      <c r="A18" s="52"/>
      <c r="B18" s="5"/>
      <c r="C18" s="6"/>
      <c r="D18" s="5" t="s">
        <v>107</v>
      </c>
      <c r="E18" s="5"/>
      <c r="F18" s="44"/>
      <c r="G18" s="56">
        <v>868000</v>
      </c>
      <c r="H18" s="56">
        <v>868000</v>
      </c>
    </row>
    <row r="19" spans="1:8" x14ac:dyDescent="0.25">
      <c r="A19" s="50" t="s">
        <v>16</v>
      </c>
      <c r="B19" s="4"/>
      <c r="C19" s="4" t="s">
        <v>17</v>
      </c>
      <c r="D19" s="9"/>
      <c r="E19" s="9"/>
      <c r="F19" s="5"/>
      <c r="G19" s="51">
        <f>SUM(G20:G22)</f>
        <v>6708000</v>
      </c>
      <c r="H19" s="51">
        <f>SUM(H20:H22)</f>
        <v>6743100</v>
      </c>
    </row>
    <row r="20" spans="1:8" x14ac:dyDescent="0.25">
      <c r="A20" s="52"/>
      <c r="B20" s="5"/>
      <c r="C20" s="5"/>
      <c r="D20" s="10" t="s">
        <v>18</v>
      </c>
      <c r="E20" s="5"/>
      <c r="F20" s="5"/>
      <c r="G20" s="56">
        <v>6600000</v>
      </c>
      <c r="H20" s="56">
        <v>6635100</v>
      </c>
    </row>
    <row r="21" spans="1:8" x14ac:dyDescent="0.25">
      <c r="A21" s="52"/>
      <c r="B21" s="5"/>
      <c r="C21" s="5"/>
      <c r="D21" s="10" t="s">
        <v>108</v>
      </c>
      <c r="E21" s="5"/>
      <c r="F21" s="5"/>
      <c r="G21" s="56">
        <v>0</v>
      </c>
      <c r="H21" s="56">
        <v>0</v>
      </c>
    </row>
    <row r="22" spans="1:8" x14ac:dyDescent="0.25">
      <c r="A22" s="52"/>
      <c r="B22" s="5"/>
      <c r="C22" s="5"/>
      <c r="D22" s="10" t="s">
        <v>19</v>
      </c>
      <c r="E22" s="5"/>
      <c r="F22" s="5"/>
      <c r="G22" s="56">
        <v>108000</v>
      </c>
      <c r="H22" s="56">
        <v>108000</v>
      </c>
    </row>
    <row r="23" spans="1:8" x14ac:dyDescent="0.25">
      <c r="A23" s="50" t="s">
        <v>20</v>
      </c>
      <c r="B23" s="4"/>
      <c r="C23" s="4" t="s">
        <v>21</v>
      </c>
      <c r="D23" s="4"/>
      <c r="E23" s="4"/>
      <c r="F23" s="5"/>
      <c r="G23" s="51">
        <f>G24+G29+G31+G40</f>
        <v>6110000</v>
      </c>
      <c r="H23" s="51">
        <f>H24+H29+H31+H40</f>
        <v>6109999</v>
      </c>
    </row>
    <row r="24" spans="1:8" x14ac:dyDescent="0.25">
      <c r="A24" s="57"/>
      <c r="B24" s="4" t="s">
        <v>22</v>
      </c>
      <c r="C24" s="10"/>
      <c r="D24" s="4" t="s">
        <v>23</v>
      </c>
      <c r="E24" s="11"/>
      <c r="F24" s="5"/>
      <c r="G24" s="51">
        <f>G25+G27</f>
        <v>1000000</v>
      </c>
      <c r="H24" s="51">
        <f>H25+H27</f>
        <v>1000000</v>
      </c>
    </row>
    <row r="25" spans="1:8" x14ac:dyDescent="0.25">
      <c r="A25" s="57"/>
      <c r="B25" s="4"/>
      <c r="C25" s="5" t="s">
        <v>24</v>
      </c>
      <c r="D25" s="5" t="s">
        <v>25</v>
      </c>
      <c r="E25" s="6"/>
      <c r="F25" s="5"/>
      <c r="G25" s="54">
        <f t="shared" ref="G25:H25" si="0">G26</f>
        <v>200000</v>
      </c>
      <c r="H25" s="54">
        <f t="shared" si="0"/>
        <v>200000</v>
      </c>
    </row>
    <row r="26" spans="1:8" x14ac:dyDescent="0.25">
      <c r="A26" s="57"/>
      <c r="B26" s="4"/>
      <c r="C26" s="10"/>
      <c r="D26" s="4"/>
      <c r="E26" s="11" t="s">
        <v>26</v>
      </c>
      <c r="F26" s="5"/>
      <c r="G26" s="56">
        <v>200000</v>
      </c>
      <c r="H26" s="56">
        <v>200000</v>
      </c>
    </row>
    <row r="27" spans="1:8" x14ac:dyDescent="0.25">
      <c r="A27" s="52"/>
      <c r="B27" s="5"/>
      <c r="C27" s="5" t="s">
        <v>27</v>
      </c>
      <c r="D27" s="5" t="s">
        <v>28</v>
      </c>
      <c r="E27" s="5"/>
      <c r="F27" s="5"/>
      <c r="G27" s="54">
        <f>G28</f>
        <v>800000</v>
      </c>
      <c r="H27" s="54">
        <f>H28</f>
        <v>800000</v>
      </c>
    </row>
    <row r="28" spans="1:8" x14ac:dyDescent="0.25">
      <c r="A28" s="50"/>
      <c r="B28" s="4"/>
      <c r="C28" s="4"/>
      <c r="D28" s="4"/>
      <c r="E28" s="10" t="s">
        <v>29</v>
      </c>
      <c r="F28" s="5"/>
      <c r="G28" s="56">
        <v>800000</v>
      </c>
      <c r="H28" s="56">
        <v>800000</v>
      </c>
    </row>
    <row r="29" spans="1:8" x14ac:dyDescent="0.25">
      <c r="A29" s="57"/>
      <c r="B29" s="4" t="s">
        <v>30</v>
      </c>
      <c r="C29" s="10"/>
      <c r="D29" s="4" t="s">
        <v>31</v>
      </c>
      <c r="E29" s="10"/>
      <c r="F29" s="5"/>
      <c r="G29" s="51">
        <f>G30</f>
        <v>200000</v>
      </c>
      <c r="H29" s="51">
        <f>H30</f>
        <v>200000</v>
      </c>
    </row>
    <row r="30" spans="1:8" x14ac:dyDescent="0.25">
      <c r="A30" s="52"/>
      <c r="B30" s="5"/>
      <c r="C30" s="5" t="s">
        <v>32</v>
      </c>
      <c r="D30" s="5" t="s">
        <v>33</v>
      </c>
      <c r="E30" s="5"/>
      <c r="F30" s="5"/>
      <c r="G30" s="54">
        <v>200000</v>
      </c>
      <c r="H30" s="54">
        <v>200000</v>
      </c>
    </row>
    <row r="31" spans="1:8" x14ac:dyDescent="0.25">
      <c r="A31" s="57"/>
      <c r="B31" s="4" t="s">
        <v>34</v>
      </c>
      <c r="C31" s="10"/>
      <c r="D31" s="4" t="s">
        <v>35</v>
      </c>
      <c r="E31" s="10"/>
      <c r="F31" s="5"/>
      <c r="G31" s="51">
        <f t="shared" ref="G31:H31" si="1">G32+G36+G38+G37</f>
        <v>3900000</v>
      </c>
      <c r="H31" s="51">
        <f t="shared" si="1"/>
        <v>3899999</v>
      </c>
    </row>
    <row r="32" spans="1:8" x14ac:dyDescent="0.25">
      <c r="A32" s="52"/>
      <c r="B32" s="5"/>
      <c r="C32" s="5" t="s">
        <v>36</v>
      </c>
      <c r="D32" s="5" t="s">
        <v>37</v>
      </c>
      <c r="E32" s="5"/>
      <c r="F32" s="5"/>
      <c r="G32" s="55">
        <f>G33+G34+G35</f>
        <v>1900000</v>
      </c>
      <c r="H32" s="55">
        <f>H33+H34+H35</f>
        <v>1900000</v>
      </c>
    </row>
    <row r="33" spans="1:8" x14ac:dyDescent="0.25">
      <c r="A33" s="52"/>
      <c r="B33" s="5"/>
      <c r="C33" s="5"/>
      <c r="D33" s="5" t="s">
        <v>116</v>
      </c>
      <c r="E33" s="5"/>
      <c r="F33" s="44"/>
      <c r="G33" s="56">
        <v>400000</v>
      </c>
      <c r="H33" s="56">
        <v>400000</v>
      </c>
    </row>
    <row r="34" spans="1:8" x14ac:dyDescent="0.25">
      <c r="A34" s="52"/>
      <c r="B34" s="5"/>
      <c r="C34" s="5"/>
      <c r="D34" s="5" t="s">
        <v>114</v>
      </c>
      <c r="E34" s="5"/>
      <c r="F34" s="44"/>
      <c r="G34" s="56">
        <v>1100000</v>
      </c>
      <c r="H34" s="56">
        <v>1100000</v>
      </c>
    </row>
    <row r="35" spans="1:8" x14ac:dyDescent="0.25">
      <c r="A35" s="52"/>
      <c r="B35" s="5"/>
      <c r="C35" s="5"/>
      <c r="D35" s="5" t="s">
        <v>115</v>
      </c>
      <c r="E35" s="5"/>
      <c r="F35" s="44"/>
      <c r="G35" s="56">
        <v>400000</v>
      </c>
      <c r="H35" s="56">
        <v>400000</v>
      </c>
    </row>
    <row r="36" spans="1:8" x14ac:dyDescent="0.25">
      <c r="A36" s="52"/>
      <c r="B36" s="5"/>
      <c r="C36" s="5" t="s">
        <v>38</v>
      </c>
      <c r="D36" s="5" t="s">
        <v>39</v>
      </c>
      <c r="E36" s="5"/>
      <c r="F36" s="5"/>
      <c r="G36" s="56">
        <v>250000</v>
      </c>
      <c r="H36" s="56">
        <v>250000</v>
      </c>
    </row>
    <row r="37" spans="1:8" x14ac:dyDescent="0.25">
      <c r="A37" s="52"/>
      <c r="B37" s="5"/>
      <c r="C37" s="5" t="s">
        <v>40</v>
      </c>
      <c r="D37" s="5" t="s">
        <v>41</v>
      </c>
      <c r="E37" s="5"/>
      <c r="F37" s="5"/>
      <c r="G37" s="58">
        <v>950000</v>
      </c>
      <c r="H37" s="58">
        <v>950000</v>
      </c>
    </row>
    <row r="38" spans="1:8" x14ac:dyDescent="0.25">
      <c r="A38" s="52"/>
      <c r="B38" s="5"/>
      <c r="C38" s="5" t="s">
        <v>42</v>
      </c>
      <c r="D38" s="5" t="s">
        <v>43</v>
      </c>
      <c r="E38" s="5"/>
      <c r="F38" s="5"/>
      <c r="G38" s="54">
        <v>800000</v>
      </c>
      <c r="H38" s="54">
        <v>799999</v>
      </c>
    </row>
    <row r="39" spans="1:8" x14ac:dyDescent="0.25">
      <c r="A39" s="52"/>
      <c r="B39" s="5"/>
      <c r="C39" s="5" t="s">
        <v>44</v>
      </c>
      <c r="D39" s="5" t="s">
        <v>45</v>
      </c>
      <c r="E39" s="10"/>
      <c r="F39" s="5"/>
      <c r="G39" s="56">
        <v>50000</v>
      </c>
      <c r="H39" s="56">
        <v>50000</v>
      </c>
    </row>
    <row r="40" spans="1:8" x14ac:dyDescent="0.25">
      <c r="A40" s="57"/>
      <c r="B40" s="4" t="s">
        <v>46</v>
      </c>
      <c r="C40" s="10"/>
      <c r="D40" s="4" t="s">
        <v>47</v>
      </c>
      <c r="E40" s="10"/>
      <c r="F40" s="5"/>
      <c r="G40" s="51">
        <f t="shared" ref="G40:H40" si="2">SUM(G41+G42)</f>
        <v>1010000</v>
      </c>
      <c r="H40" s="51">
        <f t="shared" si="2"/>
        <v>1010000</v>
      </c>
    </row>
    <row r="41" spans="1:8" x14ac:dyDescent="0.25">
      <c r="A41" s="52"/>
      <c r="B41" s="5"/>
      <c r="C41" s="5" t="s">
        <v>48</v>
      </c>
      <c r="D41" s="5" t="s">
        <v>49</v>
      </c>
      <c r="E41" s="5"/>
      <c r="F41" s="5"/>
      <c r="G41" s="56">
        <v>1000000</v>
      </c>
      <c r="H41" s="56">
        <v>1000000</v>
      </c>
    </row>
    <row r="42" spans="1:8" x14ac:dyDescent="0.25">
      <c r="A42" s="52"/>
      <c r="B42" s="5"/>
      <c r="C42" s="5" t="s">
        <v>50</v>
      </c>
      <c r="D42" s="5" t="s">
        <v>51</v>
      </c>
      <c r="E42" s="5"/>
      <c r="F42" s="5"/>
      <c r="G42" s="56">
        <v>10000</v>
      </c>
      <c r="H42" s="56">
        <v>10000</v>
      </c>
    </row>
    <row r="43" spans="1:8" x14ac:dyDescent="0.25">
      <c r="A43" s="50"/>
      <c r="B43" s="4"/>
      <c r="C43" s="4"/>
      <c r="D43" s="4"/>
      <c r="E43" s="4"/>
      <c r="F43" s="4"/>
      <c r="G43" s="51"/>
      <c r="H43" s="51"/>
    </row>
    <row r="44" spans="1:8" x14ac:dyDescent="0.25">
      <c r="A44" s="52"/>
      <c r="B44" s="5"/>
      <c r="C44" s="5"/>
      <c r="D44" s="5"/>
      <c r="E44" s="5"/>
      <c r="F44" s="5"/>
      <c r="G44" s="56"/>
      <c r="H44" s="56"/>
    </row>
    <row r="45" spans="1:8" x14ac:dyDescent="0.25">
      <c r="A45" s="52"/>
      <c r="B45" s="5"/>
      <c r="C45" s="5"/>
      <c r="D45" s="5"/>
      <c r="E45" s="5"/>
      <c r="F45" s="5"/>
      <c r="G45" s="56"/>
      <c r="H45" s="56"/>
    </row>
    <row r="46" spans="1:8" x14ac:dyDescent="0.25">
      <c r="A46" s="59"/>
      <c r="B46" s="12"/>
      <c r="C46" s="2" t="s">
        <v>52</v>
      </c>
      <c r="D46" s="2"/>
      <c r="E46" s="2"/>
      <c r="F46" s="3"/>
      <c r="G46" s="49">
        <f>G8</f>
        <v>64506000</v>
      </c>
      <c r="H46" s="49">
        <f>H8</f>
        <v>64811099</v>
      </c>
    </row>
    <row r="47" spans="1:8" ht="15.75" customHeight="1" x14ac:dyDescent="0.25">
      <c r="A47" s="52"/>
      <c r="B47" s="5"/>
      <c r="C47" s="4"/>
      <c r="D47" s="4"/>
      <c r="E47" s="4"/>
      <c r="F47" s="13"/>
      <c r="G47" s="56"/>
      <c r="H47" s="56"/>
    </row>
    <row r="48" spans="1:8" x14ac:dyDescent="0.25">
      <c r="A48" s="50" t="s">
        <v>4</v>
      </c>
      <c r="B48" s="4"/>
      <c r="C48" s="4" t="s">
        <v>5</v>
      </c>
      <c r="D48" s="4"/>
      <c r="E48" s="4"/>
      <c r="F48" s="5"/>
      <c r="G48" s="56">
        <f>G9</f>
        <v>51688000</v>
      </c>
      <c r="H48" s="56">
        <f>H9</f>
        <v>51958000</v>
      </c>
    </row>
    <row r="49" spans="1:8" x14ac:dyDescent="0.25">
      <c r="A49" s="50" t="s">
        <v>16</v>
      </c>
      <c r="B49" s="4"/>
      <c r="C49" s="4" t="s">
        <v>17</v>
      </c>
      <c r="D49" s="9"/>
      <c r="E49" s="9"/>
      <c r="F49" s="5"/>
      <c r="G49" s="56">
        <f>G19</f>
        <v>6708000</v>
      </c>
      <c r="H49" s="56">
        <f>H19</f>
        <v>6743100</v>
      </c>
    </row>
    <row r="50" spans="1:8" x14ac:dyDescent="0.25">
      <c r="A50" s="50" t="s">
        <v>20</v>
      </c>
      <c r="B50" s="4"/>
      <c r="C50" s="4" t="s">
        <v>21</v>
      </c>
      <c r="D50" s="4"/>
      <c r="E50" s="4"/>
      <c r="F50" s="5"/>
      <c r="G50" s="56">
        <f>G23</f>
        <v>6110000</v>
      </c>
      <c r="H50" s="56">
        <f>H23</f>
        <v>6109999</v>
      </c>
    </row>
    <row r="51" spans="1:8" x14ac:dyDescent="0.25">
      <c r="A51" s="50" t="s">
        <v>53</v>
      </c>
      <c r="B51" s="5"/>
      <c r="C51" s="4" t="s">
        <v>54</v>
      </c>
      <c r="D51" s="4"/>
      <c r="E51" s="4"/>
      <c r="F51" s="5"/>
      <c r="G51" s="56">
        <v>0</v>
      </c>
      <c r="H51" s="56">
        <v>0</v>
      </c>
    </row>
    <row r="52" spans="1:8" x14ac:dyDescent="0.25">
      <c r="A52" s="50" t="s">
        <v>55</v>
      </c>
      <c r="B52" s="4"/>
      <c r="C52" s="4" t="s">
        <v>56</v>
      </c>
      <c r="D52" s="4"/>
      <c r="E52" s="4"/>
      <c r="F52" s="14"/>
      <c r="G52" s="56">
        <v>0</v>
      </c>
      <c r="H52" s="56">
        <v>0</v>
      </c>
    </row>
    <row r="53" spans="1:8" x14ac:dyDescent="0.25">
      <c r="A53" s="50" t="s">
        <v>57</v>
      </c>
      <c r="B53" s="4"/>
      <c r="C53" s="75" t="s">
        <v>58</v>
      </c>
      <c r="D53" s="75"/>
      <c r="E53" s="75"/>
      <c r="F53" s="5"/>
      <c r="G53" s="56">
        <f>G43</f>
        <v>0</v>
      </c>
      <c r="H53" s="56">
        <f>H43</f>
        <v>0</v>
      </c>
    </row>
    <row r="54" spans="1:8" x14ac:dyDescent="0.25">
      <c r="A54" s="50" t="s">
        <v>59</v>
      </c>
      <c r="B54" s="4"/>
      <c r="C54" s="75" t="s">
        <v>60</v>
      </c>
      <c r="D54" s="75"/>
      <c r="E54" s="75"/>
      <c r="F54" s="5"/>
      <c r="G54" s="56">
        <v>0</v>
      </c>
      <c r="H54" s="56">
        <v>0</v>
      </c>
    </row>
    <row r="55" spans="1:8" x14ac:dyDescent="0.25">
      <c r="A55" s="50" t="s">
        <v>61</v>
      </c>
      <c r="B55" s="4"/>
      <c r="C55" s="4" t="s">
        <v>62</v>
      </c>
      <c r="D55" s="4"/>
      <c r="E55" s="4"/>
      <c r="F55" s="14"/>
      <c r="G55" s="56">
        <v>0</v>
      </c>
      <c r="H55" s="56">
        <v>0</v>
      </c>
    </row>
    <row r="56" spans="1:8" x14ac:dyDescent="0.25">
      <c r="A56" s="50" t="s">
        <v>63</v>
      </c>
      <c r="B56" s="4"/>
      <c r="C56" s="4" t="s">
        <v>64</v>
      </c>
      <c r="D56" s="4"/>
      <c r="E56" s="4"/>
      <c r="F56" s="5"/>
      <c r="G56" s="56">
        <v>0</v>
      </c>
      <c r="H56" s="56">
        <v>0</v>
      </c>
    </row>
    <row r="57" spans="1:8" ht="15.75" thickBot="1" x14ac:dyDescent="0.3">
      <c r="A57" s="60"/>
      <c r="B57" s="61"/>
      <c r="C57" s="61" t="s">
        <v>52</v>
      </c>
      <c r="D57" s="61"/>
      <c r="E57" s="61"/>
      <c r="F57" s="61"/>
      <c r="G57" s="62">
        <f>SUM(G48:G56)</f>
        <v>64506000</v>
      </c>
      <c r="H57" s="62">
        <f>SUM(H48:H56)</f>
        <v>64811099</v>
      </c>
    </row>
  </sheetData>
  <mergeCells count="9">
    <mergeCell ref="C54:E54"/>
    <mergeCell ref="A6:E7"/>
    <mergeCell ref="F6:F7"/>
    <mergeCell ref="H6:H7"/>
    <mergeCell ref="A2:F2"/>
    <mergeCell ref="A3:F3"/>
    <mergeCell ref="A4:F4"/>
    <mergeCell ref="C53:E53"/>
    <mergeCell ref="G6:G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view="pageBreakPreview" topLeftCell="A9" zoomScaleNormal="100" zoomScaleSheetLayoutView="100" workbookViewId="0">
      <selection activeCell="D8" sqref="D8"/>
    </sheetView>
  </sheetViews>
  <sheetFormatPr defaultRowHeight="15" x14ac:dyDescent="0.25"/>
  <cols>
    <col min="1" max="1" width="5.7109375" customWidth="1"/>
    <col min="2" max="2" width="52.5703125" customWidth="1"/>
    <col min="3" max="3" width="17.28515625" customWidth="1"/>
    <col min="4" max="4" width="13.7109375" customWidth="1"/>
  </cols>
  <sheetData>
    <row r="1" spans="1:4" ht="15.75" x14ac:dyDescent="0.25">
      <c r="A1" s="26"/>
      <c r="C1" s="46" t="s">
        <v>118</v>
      </c>
    </row>
    <row r="2" spans="1:4" ht="41.25" customHeight="1" x14ac:dyDescent="0.25">
      <c r="A2" s="68" t="s">
        <v>78</v>
      </c>
      <c r="B2" s="68"/>
      <c r="C2" s="68"/>
    </row>
    <row r="3" spans="1:4" ht="15.75" x14ac:dyDescent="0.25">
      <c r="A3" s="69" t="s">
        <v>121</v>
      </c>
      <c r="B3" s="69"/>
      <c r="C3" s="69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x14ac:dyDescent="0.25">
      <c r="A6" s="70" t="s">
        <v>79</v>
      </c>
      <c r="B6" s="70"/>
      <c r="C6" s="65" t="s">
        <v>117</v>
      </c>
      <c r="D6" s="65" t="s">
        <v>122</v>
      </c>
    </row>
    <row r="7" spans="1:4" ht="30" customHeight="1" x14ac:dyDescent="0.25">
      <c r="A7" s="70"/>
      <c r="B7" s="70"/>
      <c r="C7" s="65"/>
      <c r="D7" s="65"/>
    </row>
    <row r="8" spans="1:4" ht="15.75" x14ac:dyDescent="0.25">
      <c r="A8" s="66" t="s">
        <v>80</v>
      </c>
      <c r="B8" s="66"/>
      <c r="C8" s="29">
        <f>SUM(C9:C12)</f>
        <v>65020304</v>
      </c>
      <c r="D8" s="29">
        <f>SUM(D9:D12)</f>
        <v>65325404</v>
      </c>
    </row>
    <row r="9" spans="1:4" ht="15.75" x14ac:dyDescent="0.25">
      <c r="A9" s="30" t="s">
        <v>81</v>
      </c>
      <c r="B9" s="31" t="s">
        <v>82</v>
      </c>
      <c r="C9" s="32">
        <v>65020304</v>
      </c>
      <c r="D9" s="32">
        <v>65325404</v>
      </c>
    </row>
    <row r="10" spans="1:4" ht="15.75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.75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.75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.75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.75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.75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.75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.75" x14ac:dyDescent="0.25">
      <c r="A17" s="33" t="s">
        <v>94</v>
      </c>
      <c r="B17" s="35"/>
      <c r="C17" s="34">
        <f>SUM(C18)</f>
        <v>34426</v>
      </c>
      <c r="D17" s="34">
        <f>SUM(D18)</f>
        <v>34426</v>
      </c>
    </row>
    <row r="18" spans="1:4" ht="15.75" x14ac:dyDescent="0.25">
      <c r="A18" s="30" t="s">
        <v>67</v>
      </c>
      <c r="B18" s="31" t="s">
        <v>94</v>
      </c>
      <c r="C18" s="32">
        <v>34426</v>
      </c>
      <c r="D18" s="32">
        <v>34426</v>
      </c>
    </row>
    <row r="19" spans="1:4" ht="15.75" x14ac:dyDescent="0.25">
      <c r="A19" s="33" t="s">
        <v>95</v>
      </c>
      <c r="B19" s="33"/>
      <c r="C19" s="34">
        <f>SUM(C8+C13+C17)</f>
        <v>65054730</v>
      </c>
      <c r="D19" s="34">
        <f>SUM(D8+D13+D17)</f>
        <v>65359830</v>
      </c>
    </row>
    <row r="20" spans="1:4" ht="15.75" x14ac:dyDescent="0.25">
      <c r="A20" s="36"/>
      <c r="B20" s="36"/>
      <c r="C20" s="37"/>
      <c r="D20" s="37"/>
    </row>
    <row r="21" spans="1:4" ht="15.75" x14ac:dyDescent="0.25">
      <c r="A21" s="67" t="s">
        <v>96</v>
      </c>
      <c r="B21" s="67"/>
      <c r="C21" s="34">
        <f>SUM(C22:C26)</f>
        <v>310000</v>
      </c>
      <c r="D21" s="34">
        <f>SUM(D22:D26)</f>
        <v>310000</v>
      </c>
    </row>
    <row r="22" spans="1:4" ht="23.25" customHeight="1" x14ac:dyDescent="0.25">
      <c r="A22" s="30" t="s">
        <v>4</v>
      </c>
      <c r="B22" s="38" t="s">
        <v>97</v>
      </c>
      <c r="C22" s="39">
        <v>0</v>
      </c>
      <c r="D22" s="39">
        <v>0</v>
      </c>
    </row>
    <row r="23" spans="1:4" ht="15.75" x14ac:dyDescent="0.25">
      <c r="A23" s="30" t="s">
        <v>16</v>
      </c>
      <c r="B23" s="30" t="s">
        <v>98</v>
      </c>
      <c r="C23" s="32">
        <v>0</v>
      </c>
      <c r="D23" s="32">
        <v>0</v>
      </c>
    </row>
    <row r="24" spans="1:4" ht="15.75" x14ac:dyDescent="0.25">
      <c r="A24" s="30" t="s">
        <v>20</v>
      </c>
      <c r="B24" s="31" t="s">
        <v>21</v>
      </c>
      <c r="C24" s="32">
        <v>310000</v>
      </c>
      <c r="D24" s="32">
        <v>310000</v>
      </c>
    </row>
    <row r="25" spans="1:4" ht="18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20.2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.75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21" customHeight="1" x14ac:dyDescent="0.25">
      <c r="A28" s="31" t="s">
        <v>57</v>
      </c>
      <c r="B28" s="38" t="s">
        <v>58</v>
      </c>
      <c r="C28" s="32"/>
      <c r="D28" s="32"/>
    </row>
    <row r="29" spans="1:4" ht="18" customHeight="1" x14ac:dyDescent="0.25">
      <c r="A29" s="31" t="s">
        <v>59</v>
      </c>
      <c r="B29" s="38" t="s">
        <v>101</v>
      </c>
      <c r="C29" s="32"/>
      <c r="D29" s="32"/>
    </row>
    <row r="30" spans="1:4" ht="15.75" x14ac:dyDescent="0.25">
      <c r="A30" s="30" t="s">
        <v>61</v>
      </c>
      <c r="B30" s="30" t="s">
        <v>62</v>
      </c>
      <c r="C30" s="32"/>
      <c r="D30" s="32"/>
    </row>
    <row r="31" spans="1:4" ht="15.75" x14ac:dyDescent="0.25">
      <c r="A31" s="33" t="s">
        <v>64</v>
      </c>
      <c r="B31" s="42"/>
      <c r="C31" s="34">
        <f>SUM(C32)</f>
        <v>64744730</v>
      </c>
      <c r="D31" s="34">
        <f>SUM(D32)</f>
        <v>65049830</v>
      </c>
    </row>
    <row r="32" spans="1:4" ht="15.75" x14ac:dyDescent="0.25">
      <c r="A32" s="30" t="s">
        <v>63</v>
      </c>
      <c r="B32" s="30" t="s">
        <v>64</v>
      </c>
      <c r="C32" s="32">
        <v>64744730</v>
      </c>
      <c r="D32" s="32">
        <v>65049830</v>
      </c>
    </row>
    <row r="33" spans="1:4" ht="15.75" x14ac:dyDescent="0.25">
      <c r="A33" s="30"/>
      <c r="B33" s="30"/>
      <c r="C33" s="32"/>
      <c r="D33" s="32"/>
    </row>
    <row r="34" spans="1:4" ht="15.75" x14ac:dyDescent="0.25">
      <c r="A34" s="33" t="s">
        <v>102</v>
      </c>
      <c r="B34" s="33"/>
      <c r="C34" s="34">
        <f>SUM(C27,C21,C31)</f>
        <v>65054730</v>
      </c>
      <c r="D34" s="34">
        <f>SUM(D27,D21,D31)</f>
        <v>65359830</v>
      </c>
    </row>
  </sheetData>
  <mergeCells count="7">
    <mergeCell ref="D6:D7"/>
    <mergeCell ref="A21:B21"/>
    <mergeCell ref="A6:B7"/>
    <mergeCell ref="A2:C2"/>
    <mergeCell ref="A3:C3"/>
    <mergeCell ref="C6:C7"/>
    <mergeCell ref="A8:B8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2" max="2" width="51.28515625" customWidth="1"/>
    <col min="3" max="3" width="16.7109375" customWidth="1"/>
    <col min="4" max="4" width="13.7109375" customWidth="1"/>
  </cols>
  <sheetData>
    <row r="1" spans="1:4" ht="15.75" x14ac:dyDescent="0.25">
      <c r="A1" s="82"/>
      <c r="B1" s="82"/>
      <c r="C1" s="46" t="s">
        <v>119</v>
      </c>
    </row>
    <row r="2" spans="1:4" ht="15.75" x14ac:dyDescent="0.25">
      <c r="A2" s="26"/>
    </row>
    <row r="3" spans="1:4" ht="37.5" customHeight="1" x14ac:dyDescent="0.25">
      <c r="A3" s="68" t="s">
        <v>78</v>
      </c>
      <c r="B3" s="68"/>
      <c r="C3" s="68"/>
    </row>
    <row r="4" spans="1:4" ht="15.75" x14ac:dyDescent="0.25">
      <c r="A4" s="69" t="s">
        <v>125</v>
      </c>
      <c r="B4" s="69"/>
      <c r="C4" s="69"/>
    </row>
    <row r="5" spans="1:4" ht="15.75" x14ac:dyDescent="0.25">
      <c r="A5" s="27"/>
      <c r="B5" s="27"/>
    </row>
    <row r="6" spans="1:4" ht="10.5" customHeight="1" x14ac:dyDescent="0.25">
      <c r="A6" s="28"/>
      <c r="B6" s="28"/>
    </row>
    <row r="7" spans="1:4" x14ac:dyDescent="0.25">
      <c r="A7" s="70" t="s">
        <v>79</v>
      </c>
      <c r="B7" s="70"/>
      <c r="C7" s="65" t="s">
        <v>117</v>
      </c>
      <c r="D7" s="65" t="s">
        <v>122</v>
      </c>
    </row>
    <row r="8" spans="1:4" ht="33.75" customHeight="1" x14ac:dyDescent="0.25">
      <c r="A8" s="70"/>
      <c r="B8" s="70"/>
      <c r="C8" s="65"/>
      <c r="D8" s="65"/>
    </row>
    <row r="9" spans="1:4" ht="15.75" x14ac:dyDescent="0.25">
      <c r="A9" s="66" t="s">
        <v>80</v>
      </c>
      <c r="B9" s="66"/>
      <c r="C9" s="29">
        <f>SUM(C10:C13)</f>
        <v>64715204</v>
      </c>
      <c r="D9" s="29">
        <f>SUM(D10:D13)</f>
        <v>65020304</v>
      </c>
    </row>
    <row r="10" spans="1:4" ht="15.75" customHeight="1" x14ac:dyDescent="0.25">
      <c r="A10" s="30" t="s">
        <v>81</v>
      </c>
      <c r="B10" s="31" t="s">
        <v>82</v>
      </c>
      <c r="C10" s="32">
        <v>64715204</v>
      </c>
      <c r="D10" s="32">
        <v>65020304</v>
      </c>
    </row>
    <row r="11" spans="1:4" ht="15.75" customHeight="1" x14ac:dyDescent="0.25">
      <c r="A11" s="30" t="s">
        <v>83</v>
      </c>
      <c r="B11" s="31" t="s">
        <v>84</v>
      </c>
      <c r="C11" s="32">
        <v>0</v>
      </c>
      <c r="D11" s="32">
        <v>0</v>
      </c>
    </row>
    <row r="12" spans="1:4" ht="15.75" customHeight="1" x14ac:dyDescent="0.25">
      <c r="A12" s="30" t="s">
        <v>75</v>
      </c>
      <c r="B12" s="31" t="s">
        <v>76</v>
      </c>
      <c r="C12" s="32">
        <v>0</v>
      </c>
      <c r="D12" s="32">
        <v>0</v>
      </c>
    </row>
    <row r="13" spans="1:4" ht="15.75" customHeight="1" x14ac:dyDescent="0.25">
      <c r="A13" s="30" t="s">
        <v>85</v>
      </c>
      <c r="B13" s="31" t="s">
        <v>86</v>
      </c>
      <c r="C13" s="32">
        <v>0</v>
      </c>
      <c r="D13" s="32">
        <v>0</v>
      </c>
    </row>
    <row r="14" spans="1:4" ht="15.75" customHeight="1" x14ac:dyDescent="0.25">
      <c r="A14" s="33" t="s">
        <v>87</v>
      </c>
      <c r="B14" s="33"/>
      <c r="C14" s="34">
        <f>SUM(C15:C17)</f>
        <v>0</v>
      </c>
      <c r="D14" s="34">
        <f>SUM(D15:D17)</f>
        <v>0</v>
      </c>
    </row>
    <row r="15" spans="1:4" ht="15.75" customHeight="1" x14ac:dyDescent="0.25">
      <c r="A15" s="30" t="s">
        <v>88</v>
      </c>
      <c r="B15" s="30" t="s">
        <v>89</v>
      </c>
      <c r="C15" s="32">
        <v>0</v>
      </c>
      <c r="D15" s="32">
        <v>0</v>
      </c>
    </row>
    <row r="16" spans="1:4" ht="15.75" customHeight="1" x14ac:dyDescent="0.25">
      <c r="A16" s="30" t="s">
        <v>90</v>
      </c>
      <c r="B16" s="31" t="s">
        <v>91</v>
      </c>
      <c r="C16" s="32">
        <v>0</v>
      </c>
      <c r="D16" s="32">
        <v>0</v>
      </c>
    </row>
    <row r="17" spans="1:4" ht="15.75" customHeight="1" x14ac:dyDescent="0.25">
      <c r="A17" s="30" t="s">
        <v>92</v>
      </c>
      <c r="B17" s="31" t="s">
        <v>93</v>
      </c>
      <c r="C17" s="32">
        <v>0</v>
      </c>
      <c r="D17" s="32">
        <v>0</v>
      </c>
    </row>
    <row r="18" spans="1:4" ht="15.75" customHeight="1" x14ac:dyDescent="0.25">
      <c r="A18" s="33" t="s">
        <v>94</v>
      </c>
      <c r="B18" s="35"/>
      <c r="C18" s="34">
        <f>SUM(C19)</f>
        <v>100796</v>
      </c>
      <c r="D18" s="34">
        <f>SUM(D19)</f>
        <v>100795</v>
      </c>
    </row>
    <row r="19" spans="1:4" ht="15.75" customHeight="1" x14ac:dyDescent="0.25">
      <c r="A19" s="30" t="s">
        <v>67</v>
      </c>
      <c r="B19" s="31" t="s">
        <v>94</v>
      </c>
      <c r="C19" s="32">
        <v>100796</v>
      </c>
      <c r="D19" s="32">
        <v>100795</v>
      </c>
    </row>
    <row r="20" spans="1:4" ht="15.75" customHeight="1" x14ac:dyDescent="0.25">
      <c r="A20" s="33" t="s">
        <v>95</v>
      </c>
      <c r="B20" s="33"/>
      <c r="C20" s="34">
        <f>SUM(C9+C14+C18)</f>
        <v>64816000</v>
      </c>
      <c r="D20" s="34">
        <f>SUM(D9+D14+D18)</f>
        <v>65121099</v>
      </c>
    </row>
    <row r="21" spans="1:4" ht="15.75" customHeight="1" x14ac:dyDescent="0.25">
      <c r="A21" s="36"/>
      <c r="B21" s="36"/>
      <c r="C21" s="37"/>
      <c r="D21" s="37"/>
    </row>
    <row r="22" spans="1:4" ht="15.75" customHeight="1" x14ac:dyDescent="0.25">
      <c r="A22" s="67" t="s">
        <v>96</v>
      </c>
      <c r="B22" s="67"/>
      <c r="C22" s="34">
        <f>SUM(C23:C27)</f>
        <v>64816000</v>
      </c>
      <c r="D22" s="34">
        <f>SUM(D23:D27)</f>
        <v>65121099</v>
      </c>
    </row>
    <row r="23" spans="1:4" ht="15.75" customHeight="1" x14ac:dyDescent="0.25">
      <c r="A23" s="30" t="s">
        <v>4</v>
      </c>
      <c r="B23" s="38" t="s">
        <v>97</v>
      </c>
      <c r="C23" s="39">
        <v>51688000</v>
      </c>
      <c r="D23" s="39">
        <v>51958000</v>
      </c>
    </row>
    <row r="24" spans="1:4" ht="15.75" customHeight="1" x14ac:dyDescent="0.25">
      <c r="A24" s="30" t="s">
        <v>16</v>
      </c>
      <c r="B24" s="30" t="s">
        <v>98</v>
      </c>
      <c r="C24" s="32">
        <v>6708000</v>
      </c>
      <c r="D24" s="32">
        <v>6743100</v>
      </c>
    </row>
    <row r="25" spans="1:4" ht="15.75" customHeight="1" x14ac:dyDescent="0.25">
      <c r="A25" s="30" t="s">
        <v>20</v>
      </c>
      <c r="B25" s="31" t="s">
        <v>21</v>
      </c>
      <c r="C25" s="32">
        <v>6420000</v>
      </c>
      <c r="D25" s="32">
        <v>6419999</v>
      </c>
    </row>
    <row r="26" spans="1:4" ht="15.75" customHeight="1" x14ac:dyDescent="0.25">
      <c r="A26" s="30" t="s">
        <v>53</v>
      </c>
      <c r="B26" s="38" t="s">
        <v>99</v>
      </c>
      <c r="C26" s="32">
        <v>0</v>
      </c>
      <c r="D26" s="32">
        <v>0</v>
      </c>
    </row>
    <row r="27" spans="1:4" ht="15.75" customHeight="1" x14ac:dyDescent="0.25">
      <c r="A27" s="30" t="s">
        <v>55</v>
      </c>
      <c r="B27" s="38" t="s">
        <v>56</v>
      </c>
      <c r="C27" s="32">
        <v>0</v>
      </c>
      <c r="D27" s="32">
        <v>0</v>
      </c>
    </row>
    <row r="28" spans="1:4" ht="15.75" customHeight="1" x14ac:dyDescent="0.25">
      <c r="A28" s="40" t="s">
        <v>100</v>
      </c>
      <c r="B28" s="41"/>
      <c r="C28" s="34">
        <f>SUM(C29:C31)</f>
        <v>0</v>
      </c>
      <c r="D28" s="34">
        <f>SUM(D29:D31)</f>
        <v>0</v>
      </c>
    </row>
    <row r="29" spans="1:4" ht="15.75" customHeight="1" x14ac:dyDescent="0.25">
      <c r="A29" s="31" t="s">
        <v>57</v>
      </c>
      <c r="B29" s="38" t="s">
        <v>58</v>
      </c>
      <c r="C29" s="32">
        <v>0</v>
      </c>
      <c r="D29" s="32">
        <v>0</v>
      </c>
    </row>
    <row r="30" spans="1:4" ht="15.75" customHeight="1" x14ac:dyDescent="0.25">
      <c r="A30" s="31" t="s">
        <v>59</v>
      </c>
      <c r="B30" s="38" t="s">
        <v>101</v>
      </c>
      <c r="C30" s="32"/>
      <c r="D30" s="32"/>
    </row>
    <row r="31" spans="1:4" ht="15.75" customHeight="1" x14ac:dyDescent="0.25">
      <c r="A31" s="30" t="s">
        <v>61</v>
      </c>
      <c r="B31" s="30" t="s">
        <v>62</v>
      </c>
      <c r="C31" s="32"/>
      <c r="D31" s="32"/>
    </row>
    <row r="32" spans="1:4" ht="15.75" customHeight="1" x14ac:dyDescent="0.25">
      <c r="A32" s="33" t="s">
        <v>64</v>
      </c>
      <c r="B32" s="42"/>
      <c r="C32" s="34">
        <f>SUM(C33)</f>
        <v>0</v>
      </c>
      <c r="D32" s="34">
        <f>SUM(D33)</f>
        <v>0</v>
      </c>
    </row>
    <row r="33" spans="1:4" ht="15.75" customHeight="1" x14ac:dyDescent="0.25">
      <c r="A33" s="30" t="s">
        <v>63</v>
      </c>
      <c r="B33" s="30" t="s">
        <v>64</v>
      </c>
      <c r="C33" s="32"/>
      <c r="D33" s="32"/>
    </row>
    <row r="34" spans="1:4" ht="15.75" customHeight="1" x14ac:dyDescent="0.25">
      <c r="A34" s="30"/>
      <c r="B34" s="30"/>
      <c r="C34" s="32"/>
      <c r="D34" s="32"/>
    </row>
    <row r="35" spans="1:4" ht="15.75" customHeight="1" x14ac:dyDescent="0.25">
      <c r="A35" s="33" t="s">
        <v>102</v>
      </c>
      <c r="B35" s="33"/>
      <c r="C35" s="34">
        <f>SUM(C28,C22,C32)</f>
        <v>64816000</v>
      </c>
      <c r="D35" s="34">
        <f>SUM(D28,D22,D32)</f>
        <v>65121099</v>
      </c>
    </row>
  </sheetData>
  <mergeCells count="8">
    <mergeCell ref="D7:D8"/>
    <mergeCell ref="A3:C3"/>
    <mergeCell ref="A4:C4"/>
    <mergeCell ref="A22:B22"/>
    <mergeCell ref="A1:B1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  <vt:lpstr>'Napsugár Óvoda bevétel'!Nyomtatási_terület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2025-01-31T07:42:14Z</cp:lastPrinted>
  <dcterms:created xsi:type="dcterms:W3CDTF">2020-01-17T11:10:45Z</dcterms:created>
  <dcterms:modified xsi:type="dcterms:W3CDTF">2025-11-06T13:35:05Z</dcterms:modified>
</cp:coreProperties>
</file>