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10.1. Előterjesztések tervezete\OIT\2023\április 18\"/>
    </mc:Choice>
  </mc:AlternateContent>
  <bookViews>
    <workbookView xWindow="-120" yWindow="-120" windowWidth="29040" windowHeight="15840" firstSheet="1" activeTab="4"/>
  </bookViews>
  <sheets>
    <sheet name="Óvoda bevételek kiadások mérleg" sheetId="5" r:id="rId1"/>
    <sheet name="Napsugár Óvoda bevétel" sheetId="2" r:id="rId2"/>
    <sheet name="Napsugár Óvoda kiadás" sheetId="1" r:id="rId3"/>
    <sheet name="Intézményfenntartó" sheetId="3" r:id="rId4"/>
    <sheet name="Intézményfenntartó összevont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" i="3" l="1"/>
  <c r="H15" i="2"/>
  <c r="H13" i="2"/>
  <c r="H11" i="2"/>
  <c r="D32" i="4"/>
  <c r="D28" i="4"/>
  <c r="D22" i="4"/>
  <c r="D18" i="4"/>
  <c r="D14" i="4"/>
  <c r="D9" i="4"/>
  <c r="D31" i="3"/>
  <c r="D27" i="3"/>
  <c r="D21" i="3"/>
  <c r="D17" i="3"/>
  <c r="D13" i="3"/>
  <c r="D8" i="3"/>
  <c r="H41" i="1"/>
  <c r="H50" i="1" s="1"/>
  <c r="H38" i="1"/>
  <c r="H36" i="1"/>
  <c r="H32" i="1" s="1"/>
  <c r="H29" i="1"/>
  <c r="H28" i="1"/>
  <c r="H26" i="1"/>
  <c r="H24" i="1"/>
  <c r="H18" i="1"/>
  <c r="H46" i="1" s="1"/>
  <c r="H16" i="1"/>
  <c r="H9" i="1"/>
  <c r="D31" i="5"/>
  <c r="D27" i="5"/>
  <c r="D21" i="5"/>
  <c r="D17" i="5"/>
  <c r="D13" i="5"/>
  <c r="D8" i="5"/>
  <c r="C21" i="5"/>
  <c r="C31" i="5"/>
  <c r="C27" i="5"/>
  <c r="C17" i="5"/>
  <c r="C13" i="5"/>
  <c r="C8" i="5"/>
  <c r="G41" i="1"/>
  <c r="G50" i="1" s="1"/>
  <c r="G38" i="1"/>
  <c r="G36" i="1"/>
  <c r="G32" i="1" s="1"/>
  <c r="G24" i="1"/>
  <c r="G29" i="1"/>
  <c r="G28" i="1"/>
  <c r="G26" i="1"/>
  <c r="G18" i="1"/>
  <c r="G46" i="1" s="1"/>
  <c r="G16" i="1"/>
  <c r="G9" i="1"/>
  <c r="H8" i="1" l="1"/>
  <c r="H45" i="1" s="1"/>
  <c r="D35" i="4"/>
  <c r="D20" i="4"/>
  <c r="D19" i="3"/>
  <c r="H23" i="1"/>
  <c r="C19" i="5"/>
  <c r="D19" i="5"/>
  <c r="D34" i="5"/>
  <c r="H22" i="1"/>
  <c r="H47" i="1" s="1"/>
  <c r="H54" i="1" s="1"/>
  <c r="H10" i="2"/>
  <c r="H17" i="2" s="1"/>
  <c r="C34" i="5"/>
  <c r="G23" i="1"/>
  <c r="G22" i="1" s="1"/>
  <c r="G47" i="1" s="1"/>
  <c r="G8" i="1"/>
  <c r="G45" i="1" s="1"/>
  <c r="H7" i="1" l="1"/>
  <c r="H44" i="1" s="1"/>
  <c r="G54" i="1"/>
  <c r="G7" i="1"/>
  <c r="G44" i="1" s="1"/>
  <c r="C32" i="4" l="1"/>
  <c r="C28" i="4"/>
  <c r="C22" i="4"/>
  <c r="C18" i="4"/>
  <c r="C14" i="4"/>
  <c r="C9" i="4"/>
  <c r="C31" i="3"/>
  <c r="C27" i="3"/>
  <c r="C21" i="3"/>
  <c r="C17" i="3"/>
  <c r="C13" i="3"/>
  <c r="C8" i="3"/>
  <c r="G15" i="2"/>
  <c r="G13" i="2"/>
  <c r="G11" i="2"/>
  <c r="C20" i="4" l="1"/>
  <c r="C35" i="4"/>
  <c r="C19" i="3"/>
  <c r="C34" i="3"/>
  <c r="G10" i="2"/>
  <c r="G17" i="2" s="1"/>
</calcChain>
</file>

<file path=xl/sharedStrings.xml><?xml version="1.0" encoding="utf-8"?>
<sst xmlns="http://schemas.openxmlformats.org/spreadsheetml/2006/main" count="254" uniqueCount="127">
  <si>
    <t>kiemelt előirányzatonként</t>
  </si>
  <si>
    <t>Kiemelt előirányzatonként</t>
  </si>
  <si>
    <t>Létszám</t>
  </si>
  <si>
    <t>091110   Óvodai nevelés, ellátás</t>
  </si>
  <si>
    <t>K1</t>
  </si>
  <si>
    <t>Személyi juttatások</t>
  </si>
  <si>
    <t>K11</t>
  </si>
  <si>
    <t>Foglalkoztatottak személyi juttatása</t>
  </si>
  <si>
    <t>K1101</t>
  </si>
  <si>
    <t>Törvény szerinti illetmények, munkabérek</t>
  </si>
  <si>
    <t>K1102</t>
  </si>
  <si>
    <t>Jutalom</t>
  </si>
  <si>
    <t>K1107</t>
  </si>
  <si>
    <t>Béren kívüli juttatások</t>
  </si>
  <si>
    <t>K1109</t>
  </si>
  <si>
    <t>Közlekedési költségtérítés</t>
  </si>
  <si>
    <t>K2</t>
  </si>
  <si>
    <t>Munkaadókat terhelő járulékok és szociális hozzájárulási adó</t>
  </si>
  <si>
    <t>Szociális hozzájárulási adó</t>
  </si>
  <si>
    <t>Munkaadót terhelő szja</t>
  </si>
  <si>
    <t>K3</t>
  </si>
  <si>
    <t>Dologi kiadások</t>
  </si>
  <si>
    <t>K31</t>
  </si>
  <si>
    <t>Készletbeszerzés</t>
  </si>
  <si>
    <t>K311</t>
  </si>
  <si>
    <t>Szakmai anyagbeszerzés</t>
  </si>
  <si>
    <t>Készlet, egyéb szakmai anyagbeszerzés</t>
  </si>
  <si>
    <t>K312</t>
  </si>
  <si>
    <t>Üzemeltetési anyagok beszerzése</t>
  </si>
  <si>
    <t>Egyéb anyagbeszerzés</t>
  </si>
  <si>
    <t>K32</t>
  </si>
  <si>
    <t>Kommunikációs szolgáltatások</t>
  </si>
  <si>
    <t>K322</t>
  </si>
  <si>
    <t>Egyéb kommunikációs szolgáltatások</t>
  </si>
  <si>
    <t>Internet</t>
  </si>
  <si>
    <t>Telefondíj</t>
  </si>
  <si>
    <t>K33</t>
  </si>
  <si>
    <t>Szolgáltatási kiadások</t>
  </si>
  <si>
    <t>K331</t>
  </si>
  <si>
    <t>Közüzemi díjak</t>
  </si>
  <si>
    <t>K334</t>
  </si>
  <si>
    <t>Karbantartási, kisjavítási szolgáltatások</t>
  </si>
  <si>
    <t>K336</t>
  </si>
  <si>
    <t>Szakmai szolgáltatások</t>
  </si>
  <si>
    <t>K337</t>
  </si>
  <si>
    <t>Egyéb szolgáltatások</t>
  </si>
  <si>
    <t>Egyéb üzemeltetési, fenntartási szolgáltatások</t>
  </si>
  <si>
    <t>K35</t>
  </si>
  <si>
    <t>Különféle befizetések és egyéb dologi kiadások</t>
  </si>
  <si>
    <t>K351</t>
  </si>
  <si>
    <t>Működési célú előzetesen felszámított áfa</t>
  </si>
  <si>
    <t>K355</t>
  </si>
  <si>
    <t>Egyéb dologi kiadások</t>
  </si>
  <si>
    <t>Kiadások összesen</t>
  </si>
  <si>
    <t>K4</t>
  </si>
  <si>
    <t>Ellátottak juttatásai</t>
  </si>
  <si>
    <t>K5</t>
  </si>
  <si>
    <t>Egyéb működési célú kiadások</t>
  </si>
  <si>
    <t>K6</t>
  </si>
  <si>
    <t>Beruházások</t>
  </si>
  <si>
    <t>K7</t>
  </si>
  <si>
    <t xml:space="preserve">Felújítások  </t>
  </si>
  <si>
    <t>K8</t>
  </si>
  <si>
    <t>Egyéb felhalmozási célú kiadások</t>
  </si>
  <si>
    <t>K9</t>
  </si>
  <si>
    <t>Finanszírozási kiadások</t>
  </si>
  <si>
    <t>jogcímenként</t>
  </si>
  <si>
    <t>Jogcímek</t>
  </si>
  <si>
    <t>B8</t>
  </si>
  <si>
    <t>Belföldi finanszírozás bevételei</t>
  </si>
  <si>
    <t>B813</t>
  </si>
  <si>
    <t>Maradvány igénybevétele</t>
  </si>
  <si>
    <t>Előző évi költségvetési maradvány igénbevétele</t>
  </si>
  <si>
    <t>B816</t>
  </si>
  <si>
    <t>Központi irányítószervi támogatás</t>
  </si>
  <si>
    <t>Intézményfinanszírozás</t>
  </si>
  <si>
    <t>B4</t>
  </si>
  <si>
    <t>Működési bevételek</t>
  </si>
  <si>
    <t>Bevételek összesen</t>
  </si>
  <si>
    <t>NEMESGULÁCS, KÁPTALANTÓTI ÉS KISAPÁTI KÖZSÉGEK ÓVODAI INTÉZMNYFENNTARTÓ TÁRSULÁSA</t>
  </si>
  <si>
    <t>Megnevezés</t>
  </si>
  <si>
    <t>Működési bevételek összesen:</t>
  </si>
  <si>
    <t>B1</t>
  </si>
  <si>
    <t>Működési célú támogatások államháztartáson belülről</t>
  </si>
  <si>
    <t>B3</t>
  </si>
  <si>
    <t>Közhatalmi bevételek</t>
  </si>
  <si>
    <t>B6</t>
  </si>
  <si>
    <t>Működési célú átvett pénzeszközök</t>
  </si>
  <si>
    <t>Felhalmozási bevételek összesen:</t>
  </si>
  <si>
    <t>B2</t>
  </si>
  <si>
    <t>Felhalmozási célú támogatások államháztartáson belülről</t>
  </si>
  <si>
    <t>B5</t>
  </si>
  <si>
    <t>Felhalmozási bevételek</t>
  </si>
  <si>
    <t>B7</t>
  </si>
  <si>
    <t>Felhalmozási célú átvett pénzeszközök</t>
  </si>
  <si>
    <t>Finanszírozási bevételek</t>
  </si>
  <si>
    <t>BEVÉTELEK összesen:</t>
  </si>
  <si>
    <t>Működési kiadások összesen:</t>
  </si>
  <si>
    <t>Személyi juttatás</t>
  </si>
  <si>
    <t>Munkaadót terhelő járulékok és szociális hozzájárulási adó</t>
  </si>
  <si>
    <t>Ellátottak pénzbeli juttatásai</t>
  </si>
  <si>
    <t>Felhalmozási kiadások összesen:</t>
  </si>
  <si>
    <t>Felújítások</t>
  </si>
  <si>
    <t>KIADÁSOK összesen:</t>
  </si>
  <si>
    <t>K1106</t>
  </si>
  <si>
    <t>Jubileumi jutalom</t>
  </si>
  <si>
    <t>K12</t>
  </si>
  <si>
    <t>Külső szemályi juttatások</t>
  </si>
  <si>
    <t>Megbízási díj</t>
  </si>
  <si>
    <t>Táppénz hozzájárulás</t>
  </si>
  <si>
    <t>K1104</t>
  </si>
  <si>
    <t>Túlóra</t>
  </si>
  <si>
    <t>K64</t>
  </si>
  <si>
    <t>Játszótéri eszközök beszerzése</t>
  </si>
  <si>
    <t>2. sz. melléklet</t>
  </si>
  <si>
    <t>2022. évi költségvetés kiadásai</t>
  </si>
  <si>
    <t>Laptop vásárlás</t>
  </si>
  <si>
    <t xml:space="preserve">2022. évi költségvetés összevont mérlege </t>
  </si>
  <si>
    <t>2022. évi költségvetés bevételei</t>
  </si>
  <si>
    <t>Nemesgulácsi Napsugár Óvoda</t>
  </si>
  <si>
    <t xml:space="preserve">2022. évi költségvetési mérlege </t>
  </si>
  <si>
    <t>1. melléklet</t>
  </si>
  <si>
    <t>Eredeti előirányzat</t>
  </si>
  <si>
    <t>Módosított előirányzat</t>
  </si>
  <si>
    <t>3. sz. melléklet</t>
  </si>
  <si>
    <t>4. melléklet</t>
  </si>
  <si>
    <t xml:space="preserve">5.melléklet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</si>
</sst>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13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3" fontId="1" fillId="2" borderId="2" xfId="0" applyNumberFormat="1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3" fontId="1" fillId="0" borderId="2" xfId="0" applyNumberFormat="1" applyFont="1" applyBorder="1"/>
    <xf numFmtId="0" fontId="5" fillId="0" borderId="1" xfId="0" applyFont="1" applyBorder="1"/>
    <xf numFmtId="0" fontId="4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3" fontId="4" fillId="0" borderId="2" xfId="0" applyNumberFormat="1" applyFont="1" applyBorder="1"/>
    <xf numFmtId="0" fontId="6" fillId="0" borderId="1" xfId="0" applyFont="1" applyBorder="1"/>
    <xf numFmtId="3" fontId="4" fillId="0" borderId="3" xfId="0" applyNumberFormat="1" applyFont="1" applyBorder="1"/>
    <xf numFmtId="3" fontId="4" fillId="0" borderId="0" xfId="0" applyNumberFormat="1" applyFont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7" fillId="0" borderId="0" xfId="0" applyFont="1"/>
    <xf numFmtId="0" fontId="9" fillId="0" borderId="0" xfId="0" applyFont="1" applyAlignment="1">
      <alignment horizontal="center"/>
    </xf>
    <xf numFmtId="0" fontId="1" fillId="2" borderId="1" xfId="0" applyFont="1" applyFill="1" applyBorder="1"/>
    <xf numFmtId="49" fontId="3" fillId="2" borderId="1" xfId="0" applyNumberFormat="1" applyFont="1" applyFill="1" applyBorder="1" applyAlignment="1">
      <alignment horizontal="left"/>
    </xf>
    <xf numFmtId="3" fontId="3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49" fontId="3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vertical="center"/>
    </xf>
    <xf numFmtId="3" fontId="1" fillId="0" borderId="1" xfId="0" applyNumberFormat="1" applyFont="1" applyBorder="1"/>
    <xf numFmtId="3" fontId="1" fillId="2" borderId="1" xfId="0" applyNumberFormat="1" applyFont="1" applyFill="1" applyBorder="1"/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3" fontId="8" fillId="2" borderId="1" xfId="0" applyNumberFormat="1" applyFont="1" applyFill="1" applyBorder="1" applyAlignment="1">
      <alignment horizontal="right"/>
    </xf>
    <xf numFmtId="0" fontId="9" fillId="0" borderId="1" xfId="0" applyFont="1" applyBorder="1"/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/>
    <xf numFmtId="0" fontId="2" fillId="2" borderId="1" xfId="0" applyFont="1" applyFill="1" applyBorder="1"/>
    <xf numFmtId="3" fontId="2" fillId="2" borderId="1" xfId="0" applyNumberFormat="1" applyFont="1" applyFill="1" applyBorder="1"/>
    <xf numFmtId="0" fontId="9" fillId="2" borderId="1" xfId="0" applyFont="1" applyFill="1" applyBorder="1" applyAlignment="1">
      <alignment horizontal="left"/>
    </xf>
    <xf numFmtId="0" fontId="2" fillId="0" borderId="0" xfId="0" applyFont="1"/>
    <xf numFmtId="3" fontId="2" fillId="0" borderId="0" xfId="0" applyNumberFormat="1" applyFont="1"/>
    <xf numFmtId="0" fontId="9" fillId="0" borderId="1" xfId="0" applyFont="1" applyBorder="1" applyAlignment="1">
      <alignment horizontal="justify"/>
    </xf>
    <xf numFmtId="3" fontId="7" fillId="0" borderId="2" xfId="0" applyNumberFormat="1" applyFont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justify"/>
    </xf>
    <xf numFmtId="0" fontId="9" fillId="2" borderId="1" xfId="0" applyFont="1" applyFill="1" applyBorder="1"/>
    <xf numFmtId="3" fontId="1" fillId="0" borderId="1" xfId="0" applyNumberFormat="1" applyFont="1" applyBorder="1" applyAlignment="1">
      <alignment vertical="center"/>
    </xf>
    <xf numFmtId="0" fontId="5" fillId="0" borderId="3" xfId="0" applyFont="1" applyBorder="1" applyAlignment="1">
      <alignment horizontal="left"/>
    </xf>
    <xf numFmtId="3" fontId="4" fillId="0" borderId="4" xfId="0" applyNumberFormat="1" applyFont="1" applyBorder="1"/>
    <xf numFmtId="0" fontId="3" fillId="0" borderId="3" xfId="0" applyFont="1" applyBorder="1" applyAlignment="1">
      <alignment horizontal="left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right"/>
    </xf>
    <xf numFmtId="3" fontId="7" fillId="0" borderId="1" xfId="0" applyNumberFormat="1" applyFont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3" fontId="4" fillId="3" borderId="2" xfId="0" applyNumberFormat="1" applyFont="1" applyFill="1" applyBorder="1"/>
    <xf numFmtId="0" fontId="3" fillId="3" borderId="1" xfId="0" applyFont="1" applyFill="1" applyBorder="1" applyAlignment="1">
      <alignment wrapText="1"/>
    </xf>
    <xf numFmtId="3" fontId="5" fillId="3" borderId="1" xfId="0" applyNumberFormat="1" applyFont="1" applyFill="1" applyBorder="1" applyAlignment="1">
      <alignment horizontal="left"/>
    </xf>
    <xf numFmtId="3" fontId="1" fillId="3" borderId="2" xfId="0" applyNumberFormat="1" applyFont="1" applyFill="1" applyBorder="1"/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3" fontId="4" fillId="0" borderId="2" xfId="0" applyNumberFormat="1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13" zoomScaleNormal="100" zoomScaleSheetLayoutView="100" workbookViewId="0">
      <selection activeCell="A3" sqref="A3:C3"/>
    </sheetView>
  </sheetViews>
  <sheetFormatPr defaultRowHeight="14.4" x14ac:dyDescent="0.3"/>
  <cols>
    <col min="1" max="1" width="6" customWidth="1"/>
    <col min="2" max="2" width="54" customWidth="1"/>
    <col min="3" max="3" width="18.33203125" customWidth="1"/>
    <col min="4" max="4" width="13" customWidth="1"/>
  </cols>
  <sheetData>
    <row r="1" spans="1:4" ht="15.6" x14ac:dyDescent="0.3">
      <c r="C1" s="53" t="s">
        <v>121</v>
      </c>
    </row>
    <row r="2" spans="1:4" ht="15.6" x14ac:dyDescent="0.3">
      <c r="A2" s="65" t="s">
        <v>119</v>
      </c>
      <c r="B2" s="65"/>
      <c r="C2" s="65"/>
    </row>
    <row r="3" spans="1:4" ht="15.6" x14ac:dyDescent="0.3">
      <c r="A3" s="63" t="s">
        <v>120</v>
      </c>
      <c r="B3" s="63"/>
      <c r="C3" s="63"/>
    </row>
    <row r="4" spans="1:4" ht="15.6" x14ac:dyDescent="0.3">
      <c r="A4" s="32"/>
      <c r="B4" s="32"/>
    </row>
    <row r="5" spans="1:4" ht="15.6" x14ac:dyDescent="0.3">
      <c r="A5" s="33"/>
      <c r="B5" s="33"/>
    </row>
    <row r="6" spans="1:4" x14ac:dyDescent="0.3">
      <c r="A6" s="66" t="s">
        <v>80</v>
      </c>
      <c r="B6" s="66"/>
      <c r="C6" s="64" t="s">
        <v>122</v>
      </c>
      <c r="D6" s="64" t="s">
        <v>123</v>
      </c>
    </row>
    <row r="7" spans="1:4" x14ac:dyDescent="0.3">
      <c r="A7" s="66"/>
      <c r="B7" s="66"/>
      <c r="C7" s="64"/>
      <c r="D7" s="64"/>
    </row>
    <row r="8" spans="1:4" ht="15" customHeight="1" x14ac:dyDescent="0.3">
      <c r="A8" s="67" t="s">
        <v>81</v>
      </c>
      <c r="B8" s="67"/>
      <c r="C8" s="34">
        <f>SUM(C9:C12)</f>
        <v>0</v>
      </c>
      <c r="D8" s="34">
        <f>SUM(D9:D12)</f>
        <v>0</v>
      </c>
    </row>
    <row r="9" spans="1:4" ht="15" customHeight="1" x14ac:dyDescent="0.3">
      <c r="A9" s="35" t="s">
        <v>82</v>
      </c>
      <c r="B9" s="36" t="s">
        <v>83</v>
      </c>
      <c r="C9" s="54">
        <v>0</v>
      </c>
      <c r="D9" s="54">
        <v>0</v>
      </c>
    </row>
    <row r="10" spans="1:4" ht="15" customHeight="1" x14ac:dyDescent="0.3">
      <c r="A10" s="35" t="s">
        <v>84</v>
      </c>
      <c r="B10" s="36" t="s">
        <v>85</v>
      </c>
      <c r="C10" s="37">
        <v>0</v>
      </c>
      <c r="D10" s="37">
        <v>0</v>
      </c>
    </row>
    <row r="11" spans="1:4" ht="15" customHeight="1" x14ac:dyDescent="0.3">
      <c r="A11" s="35" t="s">
        <v>76</v>
      </c>
      <c r="B11" s="36" t="s">
        <v>77</v>
      </c>
      <c r="C11" s="37">
        <v>0</v>
      </c>
      <c r="D11" s="37">
        <v>0</v>
      </c>
    </row>
    <row r="12" spans="1:4" ht="15" customHeight="1" x14ac:dyDescent="0.3">
      <c r="A12" s="35" t="s">
        <v>86</v>
      </c>
      <c r="B12" s="36" t="s">
        <v>87</v>
      </c>
      <c r="C12" s="37">
        <v>0</v>
      </c>
      <c r="D12" s="37">
        <v>0</v>
      </c>
    </row>
    <row r="13" spans="1:4" ht="15" customHeight="1" x14ac:dyDescent="0.3">
      <c r="A13" s="38" t="s">
        <v>88</v>
      </c>
      <c r="B13" s="38"/>
      <c r="C13" s="39">
        <f>SUM(C14:C16)</f>
        <v>0</v>
      </c>
      <c r="D13" s="39">
        <f>SUM(D14:D16)</f>
        <v>0</v>
      </c>
    </row>
    <row r="14" spans="1:4" ht="15" customHeight="1" x14ac:dyDescent="0.3">
      <c r="A14" s="35" t="s">
        <v>89</v>
      </c>
      <c r="B14" s="35" t="s">
        <v>90</v>
      </c>
      <c r="C14" s="37">
        <v>0</v>
      </c>
      <c r="D14" s="37">
        <v>0</v>
      </c>
    </row>
    <row r="15" spans="1:4" ht="15" customHeight="1" x14ac:dyDescent="0.3">
      <c r="A15" s="35" t="s">
        <v>91</v>
      </c>
      <c r="B15" s="36" t="s">
        <v>92</v>
      </c>
      <c r="C15" s="37">
        <v>0</v>
      </c>
      <c r="D15" s="37">
        <v>0</v>
      </c>
    </row>
    <row r="16" spans="1:4" ht="15" customHeight="1" x14ac:dyDescent="0.3">
      <c r="A16" s="35" t="s">
        <v>93</v>
      </c>
      <c r="B16" s="36" t="s">
        <v>94</v>
      </c>
      <c r="C16" s="37">
        <v>0</v>
      </c>
      <c r="D16" s="37">
        <v>0</v>
      </c>
    </row>
    <row r="17" spans="1:4" ht="15" customHeight="1" x14ac:dyDescent="0.3">
      <c r="A17" s="38" t="s">
        <v>95</v>
      </c>
      <c r="B17" s="40"/>
      <c r="C17" s="39">
        <f>SUM(C18)</f>
        <v>37516456</v>
      </c>
      <c r="D17" s="39">
        <f>SUM(D18)</f>
        <v>37913868</v>
      </c>
    </row>
    <row r="18" spans="1:4" ht="15" customHeight="1" x14ac:dyDescent="0.3">
      <c r="A18" s="35" t="s">
        <v>68</v>
      </c>
      <c r="B18" s="36" t="s">
        <v>95</v>
      </c>
      <c r="C18" s="28">
        <v>37516456</v>
      </c>
      <c r="D18" s="28">
        <v>37913868</v>
      </c>
    </row>
    <row r="19" spans="1:4" ht="15" customHeight="1" x14ac:dyDescent="0.3">
      <c r="A19" s="38" t="s">
        <v>96</v>
      </c>
      <c r="B19" s="38"/>
      <c r="C19" s="39">
        <f>SUM(C8+C13+C17)</f>
        <v>37516456</v>
      </c>
      <c r="D19" s="39">
        <f>SUM(D8+D13+D17)</f>
        <v>37913868</v>
      </c>
    </row>
    <row r="20" spans="1:4" ht="15" customHeight="1" x14ac:dyDescent="0.3">
      <c r="A20" s="41"/>
      <c r="B20" s="41"/>
      <c r="C20" s="42"/>
      <c r="D20" s="42"/>
    </row>
    <row r="21" spans="1:4" ht="15" customHeight="1" x14ac:dyDescent="0.3">
      <c r="A21" s="62" t="s">
        <v>97</v>
      </c>
      <c r="B21" s="62"/>
      <c r="C21" s="39">
        <f>SUM(C22:C26)</f>
        <v>36756456</v>
      </c>
      <c r="D21" s="39">
        <f>SUM(D22:D26)</f>
        <v>37153868</v>
      </c>
    </row>
    <row r="22" spans="1:4" ht="15" customHeight="1" x14ac:dyDescent="0.3">
      <c r="A22" s="35" t="s">
        <v>4</v>
      </c>
      <c r="B22" s="43" t="s">
        <v>98</v>
      </c>
      <c r="C22" s="44">
        <v>30107892</v>
      </c>
      <c r="D22" s="44">
        <v>30107892</v>
      </c>
    </row>
    <row r="23" spans="1:4" ht="15" customHeight="1" x14ac:dyDescent="0.3">
      <c r="A23" s="35" t="s">
        <v>16</v>
      </c>
      <c r="B23" s="35" t="s">
        <v>99</v>
      </c>
      <c r="C23" s="37">
        <v>3890564</v>
      </c>
      <c r="D23" s="37">
        <v>3890564</v>
      </c>
    </row>
    <row r="24" spans="1:4" ht="15" customHeight="1" x14ac:dyDescent="0.3">
      <c r="A24" s="35" t="s">
        <v>20</v>
      </c>
      <c r="B24" s="36" t="s">
        <v>21</v>
      </c>
      <c r="C24" s="37">
        <v>2758000</v>
      </c>
      <c r="D24" s="37">
        <v>3155412</v>
      </c>
    </row>
    <row r="25" spans="1:4" ht="15" customHeight="1" x14ac:dyDescent="0.3">
      <c r="A25" s="35" t="s">
        <v>54</v>
      </c>
      <c r="B25" s="43" t="s">
        <v>100</v>
      </c>
      <c r="C25" s="37">
        <v>0</v>
      </c>
      <c r="D25" s="37">
        <v>0</v>
      </c>
    </row>
    <row r="26" spans="1:4" ht="15" customHeight="1" x14ac:dyDescent="0.3">
      <c r="A26" s="35" t="s">
        <v>56</v>
      </c>
      <c r="B26" s="43" t="s">
        <v>57</v>
      </c>
      <c r="C26" s="37">
        <v>0</v>
      </c>
      <c r="D26" s="37">
        <v>0</v>
      </c>
    </row>
    <row r="27" spans="1:4" ht="15" customHeight="1" x14ac:dyDescent="0.3">
      <c r="A27" s="45" t="s">
        <v>101</v>
      </c>
      <c r="B27" s="46"/>
      <c r="C27" s="39">
        <f>SUM(C28:C30)</f>
        <v>760000</v>
      </c>
      <c r="D27" s="39">
        <f>SUM(D28:D30)</f>
        <v>760000</v>
      </c>
    </row>
    <row r="28" spans="1:4" ht="15" customHeight="1" x14ac:dyDescent="0.3">
      <c r="A28" s="36" t="s">
        <v>58</v>
      </c>
      <c r="B28" s="43" t="s">
        <v>59</v>
      </c>
      <c r="C28" s="37">
        <v>760000</v>
      </c>
      <c r="D28" s="37">
        <v>760000</v>
      </c>
    </row>
    <row r="29" spans="1:4" ht="15" customHeight="1" x14ac:dyDescent="0.3">
      <c r="A29" s="36" t="s">
        <v>60</v>
      </c>
      <c r="B29" s="43" t="s">
        <v>102</v>
      </c>
      <c r="C29" s="37"/>
      <c r="D29" s="37"/>
    </row>
    <row r="30" spans="1:4" ht="15" customHeight="1" x14ac:dyDescent="0.3">
      <c r="A30" s="35" t="s">
        <v>62</v>
      </c>
      <c r="B30" s="35" t="s">
        <v>63</v>
      </c>
      <c r="C30" s="37"/>
      <c r="D30" s="37"/>
    </row>
    <row r="31" spans="1:4" ht="15" customHeight="1" x14ac:dyDescent="0.3">
      <c r="A31" s="38" t="s">
        <v>65</v>
      </c>
      <c r="B31" s="47"/>
      <c r="C31" s="39">
        <f>SUM(C32)</f>
        <v>0</v>
      </c>
      <c r="D31" s="39">
        <f>SUM(D32)</f>
        <v>0</v>
      </c>
    </row>
    <row r="32" spans="1:4" ht="15" customHeight="1" x14ac:dyDescent="0.3">
      <c r="A32" s="35" t="s">
        <v>64</v>
      </c>
      <c r="B32" s="35" t="s">
        <v>65</v>
      </c>
      <c r="C32" s="37"/>
      <c r="D32" s="37"/>
    </row>
    <row r="33" spans="1:4" ht="15" customHeight="1" x14ac:dyDescent="0.3">
      <c r="A33" s="35"/>
      <c r="B33" s="35"/>
      <c r="C33" s="37"/>
      <c r="D33" s="37"/>
    </row>
    <row r="34" spans="1:4" ht="15" customHeight="1" x14ac:dyDescent="0.3">
      <c r="A34" s="38" t="s">
        <v>103</v>
      </c>
      <c r="B34" s="38"/>
      <c r="C34" s="39">
        <f>SUM(C27,C21,C31)</f>
        <v>37516456</v>
      </c>
      <c r="D34" s="39">
        <f>SUM(D27,D21,D31)</f>
        <v>37913868</v>
      </c>
    </row>
  </sheetData>
  <mergeCells count="7">
    <mergeCell ref="A21:B21"/>
    <mergeCell ref="A3:C3"/>
    <mergeCell ref="D6:D7"/>
    <mergeCell ref="A2:C2"/>
    <mergeCell ref="A6:B7"/>
    <mergeCell ref="C6:C7"/>
    <mergeCell ref="A8:B8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view="pageBreakPreview" zoomScaleNormal="100" zoomScaleSheetLayoutView="100" workbookViewId="0">
      <selection activeCell="H14" sqref="H14"/>
    </sheetView>
  </sheetViews>
  <sheetFormatPr defaultRowHeight="14.4" x14ac:dyDescent="0.3"/>
  <cols>
    <col min="7" max="7" width="12.6640625" customWidth="1"/>
    <col min="8" max="8" width="12.33203125" customWidth="1"/>
  </cols>
  <sheetData>
    <row r="1" spans="1:8" ht="15.6" x14ac:dyDescent="0.3">
      <c r="A1" s="69"/>
      <c r="B1" s="69"/>
      <c r="C1" s="69"/>
      <c r="D1" s="69"/>
      <c r="E1" s="69"/>
      <c r="F1" s="69"/>
    </row>
    <row r="2" spans="1:8" ht="15.6" x14ac:dyDescent="0.3">
      <c r="A2" s="20"/>
      <c r="B2" s="20"/>
      <c r="C2" s="20"/>
      <c r="D2" s="20"/>
      <c r="G2" s="70" t="s">
        <v>114</v>
      </c>
      <c r="H2" s="70"/>
    </row>
    <row r="3" spans="1:8" ht="15.75" customHeight="1" x14ac:dyDescent="0.3">
      <c r="A3" s="65" t="s">
        <v>119</v>
      </c>
      <c r="B3" s="65"/>
      <c r="C3" s="65"/>
      <c r="D3" s="65"/>
      <c r="E3" s="65"/>
      <c r="F3" s="65"/>
      <c r="G3" s="65"/>
      <c r="H3" s="65"/>
    </row>
    <row r="4" spans="1:8" ht="15.6" x14ac:dyDescent="0.3">
      <c r="A4" s="72" t="s">
        <v>118</v>
      </c>
      <c r="B4" s="72"/>
      <c r="C4" s="72"/>
      <c r="D4" s="72"/>
      <c r="E4" s="72"/>
      <c r="F4" s="72"/>
      <c r="G4" s="72"/>
      <c r="H4" s="72"/>
    </row>
    <row r="5" spans="1:8" ht="15.6" x14ac:dyDescent="0.3">
      <c r="A5" s="72" t="s">
        <v>66</v>
      </c>
      <c r="B5" s="72"/>
      <c r="C5" s="72"/>
      <c r="D5" s="72"/>
      <c r="E5" s="72"/>
      <c r="F5" s="72"/>
      <c r="G5" s="72"/>
      <c r="H5" s="72"/>
    </row>
    <row r="6" spans="1:8" ht="15.6" x14ac:dyDescent="0.3">
      <c r="A6" s="20"/>
      <c r="B6" s="20"/>
      <c r="C6" s="20"/>
      <c r="D6" s="20"/>
      <c r="E6" s="21"/>
      <c r="F6" s="21"/>
    </row>
    <row r="7" spans="1:8" x14ac:dyDescent="0.3">
      <c r="A7" s="71" t="s">
        <v>67</v>
      </c>
      <c r="B7" s="71"/>
      <c r="C7" s="71"/>
      <c r="D7" s="71"/>
      <c r="E7" s="71"/>
      <c r="F7" s="71"/>
      <c r="G7" s="68" t="s">
        <v>122</v>
      </c>
      <c r="H7" s="68" t="s">
        <v>123</v>
      </c>
    </row>
    <row r="8" spans="1:8" x14ac:dyDescent="0.3">
      <c r="A8" s="71"/>
      <c r="B8" s="71"/>
      <c r="C8" s="71"/>
      <c r="D8" s="71"/>
      <c r="E8" s="71"/>
      <c r="F8" s="71"/>
      <c r="G8" s="68"/>
      <c r="H8" s="68"/>
    </row>
    <row r="9" spans="1:8" x14ac:dyDescent="0.3">
      <c r="A9" s="71"/>
      <c r="B9" s="71"/>
      <c r="C9" s="71"/>
      <c r="D9" s="71"/>
      <c r="E9" s="71"/>
      <c r="F9" s="71"/>
      <c r="G9" s="68"/>
      <c r="H9" s="68"/>
    </row>
    <row r="10" spans="1:8" x14ac:dyDescent="0.3">
      <c r="A10" s="22" t="s">
        <v>68</v>
      </c>
      <c r="B10" s="22"/>
      <c r="C10" s="22" t="s">
        <v>69</v>
      </c>
      <c r="D10" s="22"/>
      <c r="E10" s="22"/>
      <c r="F10" s="23"/>
      <c r="G10" s="24">
        <f>G13+G11</f>
        <v>37516456</v>
      </c>
      <c r="H10" s="24">
        <f>H13+H11</f>
        <v>38256152</v>
      </c>
    </row>
    <row r="11" spans="1:8" x14ac:dyDescent="0.3">
      <c r="A11" s="25"/>
      <c r="B11" s="25" t="s">
        <v>70</v>
      </c>
      <c r="C11" s="25"/>
      <c r="D11" s="25" t="s">
        <v>71</v>
      </c>
      <c r="E11" s="25"/>
      <c r="F11" s="26"/>
      <c r="G11" s="48">
        <f>G12</f>
        <v>420000</v>
      </c>
      <c r="H11" s="48">
        <f>H12</f>
        <v>423912</v>
      </c>
    </row>
    <row r="12" spans="1:8" x14ac:dyDescent="0.3">
      <c r="A12" s="25"/>
      <c r="B12" s="25"/>
      <c r="C12" s="25"/>
      <c r="D12" s="10" t="s">
        <v>72</v>
      </c>
      <c r="E12" s="10"/>
      <c r="F12" s="27"/>
      <c r="G12" s="28">
        <v>420000</v>
      </c>
      <c r="H12" s="28">
        <v>423912</v>
      </c>
    </row>
    <row r="13" spans="1:8" x14ac:dyDescent="0.3">
      <c r="A13" s="10"/>
      <c r="B13" s="25" t="s">
        <v>73</v>
      </c>
      <c r="C13" s="25"/>
      <c r="D13" s="25" t="s">
        <v>74</v>
      </c>
      <c r="E13" s="25"/>
      <c r="F13" s="10"/>
      <c r="G13" s="29">
        <f>G14</f>
        <v>37096456</v>
      </c>
      <c r="H13" s="29">
        <f>H14</f>
        <v>37832240</v>
      </c>
    </row>
    <row r="14" spans="1:8" x14ac:dyDescent="0.3">
      <c r="A14" s="10"/>
      <c r="B14" s="10"/>
      <c r="C14" s="10"/>
      <c r="D14" s="10" t="s">
        <v>75</v>
      </c>
      <c r="E14" s="10"/>
      <c r="F14" s="10"/>
      <c r="G14" s="11">
        <v>37096456</v>
      </c>
      <c r="H14" s="11">
        <v>37832240</v>
      </c>
    </row>
    <row r="15" spans="1:8" x14ac:dyDescent="0.3">
      <c r="A15" s="22" t="s">
        <v>76</v>
      </c>
      <c r="B15" s="22"/>
      <c r="C15" s="22" t="s">
        <v>77</v>
      </c>
      <c r="D15" s="22"/>
      <c r="E15" s="22"/>
      <c r="F15" s="23"/>
      <c r="G15" s="24">
        <f>SUM(G16:G16)</f>
        <v>0</v>
      </c>
      <c r="H15" s="24">
        <f>SUM(H16:H16)</f>
        <v>0</v>
      </c>
    </row>
    <row r="16" spans="1:8" x14ac:dyDescent="0.3">
      <c r="A16" s="10"/>
      <c r="B16" s="10"/>
      <c r="C16" s="10"/>
      <c r="D16" s="10"/>
      <c r="E16" s="10"/>
      <c r="F16" s="10"/>
      <c r="G16" s="11"/>
      <c r="H16" s="11"/>
    </row>
    <row r="17" spans="1:8" x14ac:dyDescent="0.3">
      <c r="A17" s="22"/>
      <c r="B17" s="22"/>
      <c r="C17" s="22" t="s">
        <v>78</v>
      </c>
      <c r="D17" s="22"/>
      <c r="E17" s="22"/>
      <c r="F17" s="22"/>
      <c r="G17" s="30">
        <f>G10+G15</f>
        <v>37516456</v>
      </c>
      <c r="H17" s="30">
        <f>H10+H15</f>
        <v>38256152</v>
      </c>
    </row>
  </sheetData>
  <mergeCells count="8">
    <mergeCell ref="G7:G9"/>
    <mergeCell ref="A1:F1"/>
    <mergeCell ref="G2:H2"/>
    <mergeCell ref="A7:F9"/>
    <mergeCell ref="A3:H3"/>
    <mergeCell ref="A4:H4"/>
    <mergeCell ref="A5:H5"/>
    <mergeCell ref="H7:H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I5" sqref="A5:XFD5"/>
    </sheetView>
  </sheetViews>
  <sheetFormatPr defaultRowHeight="14.4" x14ac:dyDescent="0.3"/>
  <cols>
    <col min="1" max="1" width="3.5546875" customWidth="1"/>
    <col min="2" max="2" width="3.6640625" customWidth="1"/>
    <col min="3" max="3" width="6.33203125" customWidth="1"/>
    <col min="6" max="6" width="32.109375" customWidth="1"/>
    <col min="7" max="7" width="10.33203125" customWidth="1"/>
    <col min="8" max="8" width="10.88671875" customWidth="1"/>
  </cols>
  <sheetData>
    <row r="1" spans="1:8" ht="18" customHeight="1" x14ac:dyDescent="0.3">
      <c r="G1" s="70" t="s">
        <v>124</v>
      </c>
      <c r="H1" s="70"/>
    </row>
    <row r="2" spans="1:8" ht="15" customHeight="1" x14ac:dyDescent="0.3">
      <c r="A2" s="65" t="s">
        <v>119</v>
      </c>
      <c r="B2" s="65"/>
      <c r="C2" s="65"/>
      <c r="D2" s="65"/>
      <c r="E2" s="65"/>
      <c r="F2" s="65"/>
      <c r="G2" s="65"/>
    </row>
    <row r="3" spans="1:8" ht="15.6" x14ac:dyDescent="0.3">
      <c r="A3" s="72" t="s">
        <v>115</v>
      </c>
      <c r="B3" s="72"/>
      <c r="C3" s="72"/>
      <c r="D3" s="72"/>
      <c r="E3" s="72"/>
      <c r="F3" s="72"/>
      <c r="G3" s="72"/>
    </row>
    <row r="4" spans="1:8" ht="15.6" x14ac:dyDescent="0.3">
      <c r="A4" s="72" t="s">
        <v>0</v>
      </c>
      <c r="B4" s="72"/>
      <c r="C4" s="72"/>
      <c r="D4" s="72"/>
      <c r="E4" s="72"/>
      <c r="F4" s="72"/>
      <c r="G4" s="72"/>
    </row>
    <row r="5" spans="1:8" ht="15" customHeight="1" x14ac:dyDescent="0.3">
      <c r="A5" s="71" t="s">
        <v>1</v>
      </c>
      <c r="B5" s="71"/>
      <c r="C5" s="71"/>
      <c r="D5" s="71"/>
      <c r="E5" s="71"/>
      <c r="F5" s="68" t="s">
        <v>2</v>
      </c>
      <c r="G5" s="74" t="s">
        <v>122</v>
      </c>
      <c r="H5" s="74" t="s">
        <v>123</v>
      </c>
    </row>
    <row r="6" spans="1:8" ht="27.75" customHeight="1" x14ac:dyDescent="0.3">
      <c r="A6" s="71"/>
      <c r="B6" s="71"/>
      <c r="C6" s="71"/>
      <c r="D6" s="71"/>
      <c r="E6" s="71"/>
      <c r="F6" s="68"/>
      <c r="G6" s="74"/>
      <c r="H6" s="74"/>
    </row>
    <row r="7" spans="1:8" x14ac:dyDescent="0.3">
      <c r="A7" s="1" t="s">
        <v>3</v>
      </c>
      <c r="B7" s="2"/>
      <c r="C7" s="2"/>
      <c r="D7" s="2"/>
      <c r="E7" s="2"/>
      <c r="F7" s="3">
        <v>6</v>
      </c>
      <c r="G7" s="4">
        <f>G8+G18+G22+G41</f>
        <v>37516456</v>
      </c>
      <c r="H7" s="4">
        <f>H8+H18+H22+H41</f>
        <v>38256152</v>
      </c>
    </row>
    <row r="8" spans="1:8" x14ac:dyDescent="0.3">
      <c r="A8" s="5" t="s">
        <v>4</v>
      </c>
      <c r="B8" s="6"/>
      <c r="C8" s="6" t="s">
        <v>5</v>
      </c>
      <c r="D8" s="6"/>
      <c r="E8" s="6"/>
      <c r="F8" s="7"/>
      <c r="G8" s="8">
        <f>G9+G16</f>
        <v>30107892</v>
      </c>
      <c r="H8" s="8">
        <f>H9+H16</f>
        <v>30107892</v>
      </c>
    </row>
    <row r="9" spans="1:8" x14ac:dyDescent="0.3">
      <c r="A9" s="9"/>
      <c r="B9" s="6" t="s">
        <v>6</v>
      </c>
      <c r="C9" s="6"/>
      <c r="D9" s="6" t="s">
        <v>7</v>
      </c>
      <c r="E9" s="6"/>
      <c r="F9" s="7"/>
      <c r="G9" s="8">
        <f>G10+G11+G14+G15+G13+G12</f>
        <v>29477892</v>
      </c>
      <c r="H9" s="8">
        <f>H10+H11+H14+H15+H13+H12</f>
        <v>29477892</v>
      </c>
    </row>
    <row r="10" spans="1:8" x14ac:dyDescent="0.3">
      <c r="A10" s="10"/>
      <c r="B10" s="7"/>
      <c r="C10" s="7" t="s">
        <v>8</v>
      </c>
      <c r="D10" s="7" t="s">
        <v>9</v>
      </c>
      <c r="E10" s="7"/>
      <c r="F10" s="7"/>
      <c r="G10" s="11">
        <v>26308667</v>
      </c>
      <c r="H10" s="11">
        <v>26308667</v>
      </c>
    </row>
    <row r="11" spans="1:8" x14ac:dyDescent="0.3">
      <c r="A11" s="10"/>
      <c r="B11" s="7"/>
      <c r="C11" s="7" t="s">
        <v>10</v>
      </c>
      <c r="D11" s="7" t="s">
        <v>11</v>
      </c>
      <c r="E11" s="7"/>
      <c r="F11" s="7"/>
      <c r="G11" s="11">
        <v>700000</v>
      </c>
      <c r="H11" s="11">
        <v>700000</v>
      </c>
    </row>
    <row r="12" spans="1:8" x14ac:dyDescent="0.3">
      <c r="A12" s="10"/>
      <c r="B12" s="7"/>
      <c r="C12" s="7" t="s">
        <v>110</v>
      </c>
      <c r="D12" s="7" t="s">
        <v>111</v>
      </c>
      <c r="E12" s="7"/>
      <c r="F12" s="7"/>
      <c r="G12" s="11">
        <v>200000</v>
      </c>
      <c r="H12" s="11">
        <v>200000</v>
      </c>
    </row>
    <row r="13" spans="1:8" x14ac:dyDescent="0.3">
      <c r="A13" s="10"/>
      <c r="B13" s="7"/>
      <c r="C13" s="7" t="s">
        <v>104</v>
      </c>
      <c r="D13" s="7" t="s">
        <v>105</v>
      </c>
      <c r="E13" s="7"/>
      <c r="F13" s="7"/>
      <c r="G13" s="11">
        <v>1233225</v>
      </c>
      <c r="H13" s="11">
        <v>1233225</v>
      </c>
    </row>
    <row r="14" spans="1:8" x14ac:dyDescent="0.3">
      <c r="A14" s="9"/>
      <c r="B14" s="7"/>
      <c r="C14" s="7" t="s">
        <v>12</v>
      </c>
      <c r="D14" s="7" t="s">
        <v>13</v>
      </c>
      <c r="E14" s="7"/>
      <c r="F14" s="7"/>
      <c r="G14" s="11">
        <v>586000</v>
      </c>
      <c r="H14" s="11">
        <v>586000</v>
      </c>
    </row>
    <row r="15" spans="1:8" x14ac:dyDescent="0.3">
      <c r="A15" s="9"/>
      <c r="B15" s="7"/>
      <c r="C15" s="9" t="s">
        <v>14</v>
      </c>
      <c r="D15" s="7" t="s">
        <v>15</v>
      </c>
      <c r="E15" s="7"/>
      <c r="F15" s="7"/>
      <c r="G15" s="50">
        <v>450000</v>
      </c>
      <c r="H15" s="50">
        <v>450000</v>
      </c>
    </row>
    <row r="16" spans="1:8" x14ac:dyDescent="0.3">
      <c r="A16" s="9"/>
      <c r="B16" s="6" t="s">
        <v>106</v>
      </c>
      <c r="C16" s="9"/>
      <c r="D16" s="6" t="s">
        <v>107</v>
      </c>
      <c r="E16" s="6"/>
      <c r="F16" s="51"/>
      <c r="G16" s="8">
        <f>G17</f>
        <v>630000</v>
      </c>
      <c r="H16" s="8">
        <f>H17</f>
        <v>630000</v>
      </c>
    </row>
    <row r="17" spans="1:8" x14ac:dyDescent="0.3">
      <c r="A17" s="9"/>
      <c r="B17" s="7"/>
      <c r="C17" s="9"/>
      <c r="D17" s="7" t="s">
        <v>108</v>
      </c>
      <c r="E17" s="7"/>
      <c r="F17" s="49"/>
      <c r="G17" s="14">
        <v>630000</v>
      </c>
      <c r="H17" s="14">
        <v>630000</v>
      </c>
    </row>
    <row r="18" spans="1:8" x14ac:dyDescent="0.3">
      <c r="A18" s="5" t="s">
        <v>16</v>
      </c>
      <c r="B18" s="6"/>
      <c r="C18" s="6" t="s">
        <v>17</v>
      </c>
      <c r="D18" s="12"/>
      <c r="E18" s="12"/>
      <c r="F18" s="7"/>
      <c r="G18" s="8">
        <f>SUM(G19:G21)</f>
        <v>3890564</v>
      </c>
      <c r="H18" s="8">
        <f>SUM(H19:H21)</f>
        <v>3890564</v>
      </c>
    </row>
    <row r="19" spans="1:8" x14ac:dyDescent="0.3">
      <c r="A19" s="9"/>
      <c r="B19" s="7"/>
      <c r="C19" s="7"/>
      <c r="D19" s="13" t="s">
        <v>18</v>
      </c>
      <c r="E19" s="7"/>
      <c r="F19" s="7"/>
      <c r="G19" s="14">
        <v>3816724</v>
      </c>
      <c r="H19" s="14">
        <v>3816724</v>
      </c>
    </row>
    <row r="20" spans="1:8" x14ac:dyDescent="0.3">
      <c r="A20" s="9"/>
      <c r="B20" s="7"/>
      <c r="C20" s="7"/>
      <c r="D20" s="13" t="s">
        <v>109</v>
      </c>
      <c r="E20" s="7"/>
      <c r="F20" s="7"/>
      <c r="G20" s="14">
        <v>0</v>
      </c>
      <c r="H20" s="14">
        <v>0</v>
      </c>
    </row>
    <row r="21" spans="1:8" x14ac:dyDescent="0.3">
      <c r="A21" s="9"/>
      <c r="B21" s="7"/>
      <c r="C21" s="7"/>
      <c r="D21" s="13" t="s">
        <v>19</v>
      </c>
      <c r="E21" s="7"/>
      <c r="F21" s="7"/>
      <c r="G21" s="14">
        <v>73840</v>
      </c>
      <c r="H21" s="14">
        <v>73840</v>
      </c>
    </row>
    <row r="22" spans="1:8" x14ac:dyDescent="0.3">
      <c r="A22" s="5" t="s">
        <v>20</v>
      </c>
      <c r="B22" s="6"/>
      <c r="C22" s="6" t="s">
        <v>21</v>
      </c>
      <c r="D22" s="6"/>
      <c r="E22" s="6"/>
      <c r="F22" s="7"/>
      <c r="G22" s="8">
        <f>G23+G28+G32+G38</f>
        <v>2758000</v>
      </c>
      <c r="H22" s="8">
        <f>H23+H28+H32+H38</f>
        <v>3337696</v>
      </c>
    </row>
    <row r="23" spans="1:8" x14ac:dyDescent="0.3">
      <c r="A23" s="15"/>
      <c r="B23" s="6" t="s">
        <v>22</v>
      </c>
      <c r="C23" s="13"/>
      <c r="D23" s="6" t="s">
        <v>23</v>
      </c>
      <c r="E23" s="15"/>
      <c r="F23" s="7"/>
      <c r="G23" s="8">
        <f>G24+G26</f>
        <v>700000</v>
      </c>
      <c r="H23" s="8">
        <f>H24+H26</f>
        <v>514358</v>
      </c>
    </row>
    <row r="24" spans="1:8" x14ac:dyDescent="0.3">
      <c r="A24" s="15"/>
      <c r="B24" s="6"/>
      <c r="C24" s="7" t="s">
        <v>24</v>
      </c>
      <c r="D24" s="7" t="s">
        <v>25</v>
      </c>
      <c r="E24" s="9"/>
      <c r="F24" s="7"/>
      <c r="G24" s="16">
        <f t="shared" ref="G24:H24" si="0">G25</f>
        <v>200000</v>
      </c>
      <c r="H24" s="16">
        <f t="shared" si="0"/>
        <v>52714</v>
      </c>
    </row>
    <row r="25" spans="1:8" x14ac:dyDescent="0.3">
      <c r="A25" s="15"/>
      <c r="B25" s="6"/>
      <c r="C25" s="13"/>
      <c r="D25" s="6"/>
      <c r="E25" s="15" t="s">
        <v>26</v>
      </c>
      <c r="F25" s="7"/>
      <c r="G25" s="14">
        <v>200000</v>
      </c>
      <c r="H25" s="14">
        <v>52714</v>
      </c>
    </row>
    <row r="26" spans="1:8" x14ac:dyDescent="0.3">
      <c r="A26" s="9"/>
      <c r="B26" s="7"/>
      <c r="C26" s="7" t="s">
        <v>27</v>
      </c>
      <c r="D26" s="7" t="s">
        <v>28</v>
      </c>
      <c r="E26" s="7"/>
      <c r="F26" s="7"/>
      <c r="G26" s="16">
        <f>G27</f>
        <v>500000</v>
      </c>
      <c r="H26" s="16">
        <f>H27</f>
        <v>461644</v>
      </c>
    </row>
    <row r="27" spans="1:8" x14ac:dyDescent="0.3">
      <c r="A27" s="5"/>
      <c r="B27" s="6"/>
      <c r="C27" s="6"/>
      <c r="D27" s="6"/>
      <c r="E27" s="13" t="s">
        <v>29</v>
      </c>
      <c r="F27" s="7"/>
      <c r="G27" s="14">
        <v>500000</v>
      </c>
      <c r="H27" s="14">
        <v>461644</v>
      </c>
    </row>
    <row r="28" spans="1:8" x14ac:dyDescent="0.3">
      <c r="A28" s="15"/>
      <c r="B28" s="6" t="s">
        <v>30</v>
      </c>
      <c r="C28" s="13"/>
      <c r="D28" s="6" t="s">
        <v>31</v>
      </c>
      <c r="E28" s="13"/>
      <c r="F28" s="7"/>
      <c r="G28" s="8">
        <f>G30+G31</f>
        <v>138000</v>
      </c>
      <c r="H28" s="8">
        <f>H30+H31</f>
        <v>135327</v>
      </c>
    </row>
    <row r="29" spans="1:8" x14ac:dyDescent="0.3">
      <c r="A29" s="9"/>
      <c r="B29" s="7"/>
      <c r="C29" s="7" t="s">
        <v>32</v>
      </c>
      <c r="D29" s="7" t="s">
        <v>33</v>
      </c>
      <c r="E29" s="7"/>
      <c r="F29" s="7"/>
      <c r="G29" s="16">
        <f>G30+G31</f>
        <v>138000</v>
      </c>
      <c r="H29" s="16">
        <f>H30+H31</f>
        <v>135327</v>
      </c>
    </row>
    <row r="30" spans="1:8" x14ac:dyDescent="0.3">
      <c r="A30" s="9"/>
      <c r="B30" s="7"/>
      <c r="C30" s="7"/>
      <c r="D30" s="7"/>
      <c r="E30" s="13" t="s">
        <v>34</v>
      </c>
      <c r="F30" s="7"/>
      <c r="G30" s="14">
        <v>38000</v>
      </c>
      <c r="H30" s="14">
        <v>35327</v>
      </c>
    </row>
    <row r="31" spans="1:8" x14ac:dyDescent="0.3">
      <c r="A31" s="9"/>
      <c r="B31" s="7"/>
      <c r="C31" s="7"/>
      <c r="D31" s="7"/>
      <c r="E31" s="13" t="s">
        <v>35</v>
      </c>
      <c r="F31" s="7"/>
      <c r="G31" s="14">
        <v>100000</v>
      </c>
      <c r="H31" s="14">
        <v>100000</v>
      </c>
    </row>
    <row r="32" spans="1:8" x14ac:dyDescent="0.3">
      <c r="A32" s="15"/>
      <c r="B32" s="6" t="s">
        <v>36</v>
      </c>
      <c r="C32" s="13"/>
      <c r="D32" s="6" t="s">
        <v>37</v>
      </c>
      <c r="E32" s="13"/>
      <c r="F32" s="7"/>
      <c r="G32" s="8">
        <f t="shared" ref="G32:H32" si="1">G33+G34+G36+G35</f>
        <v>1400000</v>
      </c>
      <c r="H32" s="8">
        <f t="shared" si="1"/>
        <v>2141011</v>
      </c>
    </row>
    <row r="33" spans="1:8" x14ac:dyDescent="0.3">
      <c r="A33" s="9"/>
      <c r="B33" s="7"/>
      <c r="C33" s="7" t="s">
        <v>38</v>
      </c>
      <c r="D33" s="7" t="s">
        <v>39</v>
      </c>
      <c r="E33" s="7"/>
      <c r="F33" s="7"/>
      <c r="G33" s="16">
        <v>1000000</v>
      </c>
      <c r="H33" s="16">
        <v>1183689</v>
      </c>
    </row>
    <row r="34" spans="1:8" x14ac:dyDescent="0.3">
      <c r="A34" s="9"/>
      <c r="B34" s="7"/>
      <c r="C34" s="7" t="s">
        <v>40</v>
      </c>
      <c r="D34" s="7" t="s">
        <v>41</v>
      </c>
      <c r="E34" s="7"/>
      <c r="F34" s="7"/>
      <c r="G34" s="14">
        <v>100000</v>
      </c>
      <c r="H34" s="14">
        <v>230000</v>
      </c>
    </row>
    <row r="35" spans="1:8" x14ac:dyDescent="0.3">
      <c r="A35" s="9"/>
      <c r="B35" s="7"/>
      <c r="C35" s="7" t="s">
        <v>42</v>
      </c>
      <c r="D35" s="7" t="s">
        <v>43</v>
      </c>
      <c r="E35" s="7"/>
      <c r="F35" s="7"/>
      <c r="G35" s="17">
        <v>0</v>
      </c>
      <c r="H35" s="17">
        <v>150000</v>
      </c>
    </row>
    <row r="36" spans="1:8" x14ac:dyDescent="0.3">
      <c r="A36" s="9"/>
      <c r="B36" s="7"/>
      <c r="C36" s="7" t="s">
        <v>44</v>
      </c>
      <c r="D36" s="7" t="s">
        <v>45</v>
      </c>
      <c r="E36" s="7"/>
      <c r="F36" s="7"/>
      <c r="G36" s="16">
        <f>SUM(G37:G37)</f>
        <v>300000</v>
      </c>
      <c r="H36" s="16">
        <f>SUM(H37:H37)</f>
        <v>577322</v>
      </c>
    </row>
    <row r="37" spans="1:8" x14ac:dyDescent="0.3">
      <c r="A37" s="9"/>
      <c r="B37" s="7"/>
      <c r="C37" s="7"/>
      <c r="D37" s="7"/>
      <c r="E37" s="13" t="s">
        <v>46</v>
      </c>
      <c r="F37" s="7"/>
      <c r="G37" s="14">
        <v>300000</v>
      </c>
      <c r="H37" s="14">
        <v>577322</v>
      </c>
    </row>
    <row r="38" spans="1:8" x14ac:dyDescent="0.3">
      <c r="A38" s="15"/>
      <c r="B38" s="6" t="s">
        <v>47</v>
      </c>
      <c r="C38" s="13"/>
      <c r="D38" s="6" t="s">
        <v>48</v>
      </c>
      <c r="E38" s="13"/>
      <c r="F38" s="7"/>
      <c r="G38" s="8">
        <f>SUM(G39+G40)</f>
        <v>520000</v>
      </c>
      <c r="H38" s="8">
        <f>SUM(H39+H40)</f>
        <v>547000</v>
      </c>
    </row>
    <row r="39" spans="1:8" x14ac:dyDescent="0.3">
      <c r="A39" s="9"/>
      <c r="B39" s="7"/>
      <c r="C39" s="7" t="s">
        <v>49</v>
      </c>
      <c r="D39" s="7" t="s">
        <v>50</v>
      </c>
      <c r="E39" s="7"/>
      <c r="F39" s="7"/>
      <c r="G39" s="14">
        <v>500000</v>
      </c>
      <c r="H39" s="14">
        <v>527000</v>
      </c>
    </row>
    <row r="40" spans="1:8" x14ac:dyDescent="0.3">
      <c r="A40" s="9"/>
      <c r="B40" s="7"/>
      <c r="C40" s="7" t="s">
        <v>51</v>
      </c>
      <c r="D40" s="7" t="s">
        <v>52</v>
      </c>
      <c r="E40" s="7"/>
      <c r="F40" s="7"/>
      <c r="G40" s="14">
        <v>20000</v>
      </c>
      <c r="H40" s="14">
        <v>20000</v>
      </c>
    </row>
    <row r="41" spans="1:8" x14ac:dyDescent="0.3">
      <c r="A41" s="5" t="s">
        <v>58</v>
      </c>
      <c r="B41" s="6"/>
      <c r="C41" s="6" t="s">
        <v>59</v>
      </c>
      <c r="D41" s="6"/>
      <c r="E41" s="6"/>
      <c r="F41" s="6"/>
      <c r="G41" s="8">
        <f>G42+G43</f>
        <v>760000</v>
      </c>
      <c r="H41" s="8">
        <f>H42+H43</f>
        <v>920000</v>
      </c>
    </row>
    <row r="42" spans="1:8" x14ac:dyDescent="0.3">
      <c r="A42" s="9"/>
      <c r="B42" s="7"/>
      <c r="C42" s="7" t="s">
        <v>112</v>
      </c>
      <c r="D42" s="7" t="s">
        <v>113</v>
      </c>
      <c r="E42" s="7"/>
      <c r="F42" s="7"/>
      <c r="G42" s="14">
        <v>400000</v>
      </c>
      <c r="H42" s="14">
        <v>560000</v>
      </c>
    </row>
    <row r="43" spans="1:8" x14ac:dyDescent="0.3">
      <c r="A43" s="9"/>
      <c r="B43" s="7"/>
      <c r="C43" s="7" t="s">
        <v>112</v>
      </c>
      <c r="D43" s="7" t="s">
        <v>116</v>
      </c>
      <c r="E43" s="7"/>
      <c r="F43" s="7"/>
      <c r="G43" s="14">
        <v>360000</v>
      </c>
      <c r="H43" s="14">
        <v>360000</v>
      </c>
    </row>
    <row r="44" spans="1:8" x14ac:dyDescent="0.3">
      <c r="A44" s="18"/>
      <c r="B44" s="19"/>
      <c r="C44" s="2" t="s">
        <v>53</v>
      </c>
      <c r="D44" s="2"/>
      <c r="E44" s="2"/>
      <c r="F44" s="3"/>
      <c r="G44" s="4">
        <f>G7</f>
        <v>37516456</v>
      </c>
      <c r="H44" s="4">
        <f>H7</f>
        <v>38256152</v>
      </c>
    </row>
    <row r="45" spans="1:8" x14ac:dyDescent="0.3">
      <c r="A45" s="55" t="s">
        <v>4</v>
      </c>
      <c r="B45" s="56"/>
      <c r="C45" s="56" t="s">
        <v>5</v>
      </c>
      <c r="D45" s="56"/>
      <c r="E45" s="56"/>
      <c r="F45" s="57"/>
      <c r="G45" s="58">
        <f>G8</f>
        <v>30107892</v>
      </c>
      <c r="H45" s="58">
        <f>H8</f>
        <v>30107892</v>
      </c>
    </row>
    <row r="46" spans="1:8" x14ac:dyDescent="0.3">
      <c r="A46" s="55" t="s">
        <v>16</v>
      </c>
      <c r="B46" s="56"/>
      <c r="C46" s="56" t="s">
        <v>17</v>
      </c>
      <c r="D46" s="59"/>
      <c r="E46" s="59"/>
      <c r="F46" s="57"/>
      <c r="G46" s="58">
        <f>G18</f>
        <v>3890564</v>
      </c>
      <c r="H46" s="58">
        <f>H18</f>
        <v>3890564</v>
      </c>
    </row>
    <row r="47" spans="1:8" x14ac:dyDescent="0.3">
      <c r="A47" s="55" t="s">
        <v>20</v>
      </c>
      <c r="B47" s="56"/>
      <c r="C47" s="56" t="s">
        <v>21</v>
      </c>
      <c r="D47" s="56"/>
      <c r="E47" s="56"/>
      <c r="F47" s="57"/>
      <c r="G47" s="58">
        <f>G22</f>
        <v>2758000</v>
      </c>
      <c r="H47" s="58">
        <f>H22</f>
        <v>3337696</v>
      </c>
    </row>
    <row r="48" spans="1:8" x14ac:dyDescent="0.3">
      <c r="A48" s="55" t="s">
        <v>54</v>
      </c>
      <c r="B48" s="57"/>
      <c r="C48" s="56" t="s">
        <v>55</v>
      </c>
      <c r="D48" s="56"/>
      <c r="E48" s="56"/>
      <c r="F48" s="57"/>
      <c r="G48" s="58">
        <v>0</v>
      </c>
      <c r="H48" s="58">
        <v>0</v>
      </c>
    </row>
    <row r="49" spans="1:8" x14ac:dyDescent="0.3">
      <c r="A49" s="55" t="s">
        <v>56</v>
      </c>
      <c r="B49" s="56"/>
      <c r="C49" s="56" t="s">
        <v>57</v>
      </c>
      <c r="D49" s="56"/>
      <c r="E49" s="56"/>
      <c r="F49" s="60"/>
      <c r="G49" s="58">
        <v>0</v>
      </c>
      <c r="H49" s="58">
        <v>0</v>
      </c>
    </row>
    <row r="50" spans="1:8" x14ac:dyDescent="0.3">
      <c r="A50" s="55" t="s">
        <v>58</v>
      </c>
      <c r="B50" s="56"/>
      <c r="C50" s="73" t="s">
        <v>59</v>
      </c>
      <c r="D50" s="73"/>
      <c r="E50" s="73"/>
      <c r="F50" s="57"/>
      <c r="G50" s="58">
        <f>G41</f>
        <v>760000</v>
      </c>
      <c r="H50" s="58">
        <f>H41</f>
        <v>920000</v>
      </c>
    </row>
    <row r="51" spans="1:8" x14ac:dyDescent="0.3">
      <c r="A51" s="55" t="s">
        <v>60</v>
      </c>
      <c r="B51" s="56"/>
      <c r="C51" s="73" t="s">
        <v>61</v>
      </c>
      <c r="D51" s="73"/>
      <c r="E51" s="73"/>
      <c r="F51" s="57"/>
      <c r="G51" s="58">
        <v>0</v>
      </c>
      <c r="H51" s="58">
        <v>0</v>
      </c>
    </row>
    <row r="52" spans="1:8" x14ac:dyDescent="0.3">
      <c r="A52" s="55" t="s">
        <v>62</v>
      </c>
      <c r="B52" s="56"/>
      <c r="C52" s="56" t="s">
        <v>63</v>
      </c>
      <c r="D52" s="56"/>
      <c r="E52" s="56"/>
      <c r="F52" s="60"/>
      <c r="G52" s="58">
        <v>0</v>
      </c>
      <c r="H52" s="58">
        <v>0</v>
      </c>
    </row>
    <row r="53" spans="1:8" x14ac:dyDescent="0.3">
      <c r="A53" s="55" t="s">
        <v>64</v>
      </c>
      <c r="B53" s="56"/>
      <c r="C53" s="56" t="s">
        <v>65</v>
      </c>
      <c r="D53" s="56"/>
      <c r="E53" s="56"/>
      <c r="F53" s="57"/>
      <c r="G53" s="58">
        <v>0</v>
      </c>
      <c r="H53" s="58">
        <v>0</v>
      </c>
    </row>
    <row r="54" spans="1:8" x14ac:dyDescent="0.3">
      <c r="A54" s="55"/>
      <c r="B54" s="56"/>
      <c r="C54" s="56" t="s">
        <v>53</v>
      </c>
      <c r="D54" s="56"/>
      <c r="E54" s="56"/>
      <c r="F54" s="56"/>
      <c r="G54" s="61">
        <f>SUM(G45:G53)</f>
        <v>37516456</v>
      </c>
      <c r="H54" s="61">
        <f>SUM(H45:H53)</f>
        <v>38256152</v>
      </c>
    </row>
  </sheetData>
  <mergeCells count="10">
    <mergeCell ref="G1:H1"/>
    <mergeCell ref="G5:G6"/>
    <mergeCell ref="A2:G2"/>
    <mergeCell ref="A3:G3"/>
    <mergeCell ref="A4:G4"/>
    <mergeCell ref="C50:E50"/>
    <mergeCell ref="C51:E51"/>
    <mergeCell ref="A5:E6"/>
    <mergeCell ref="F5:F6"/>
    <mergeCell ref="H5:H6"/>
  </mergeCells>
  <pageMargins left="0.7" right="0.7" top="0.75" bottom="0.75" header="0.3" footer="0.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topLeftCell="A16" zoomScaleNormal="100" zoomScaleSheetLayoutView="100" workbookViewId="0">
      <selection activeCell="D35" sqref="D35"/>
    </sheetView>
  </sheetViews>
  <sheetFormatPr defaultRowHeight="14.4" x14ac:dyDescent="0.3"/>
  <cols>
    <col min="1" max="1" width="5.6640625" customWidth="1"/>
    <col min="2" max="2" width="52.5546875" customWidth="1"/>
    <col min="3" max="3" width="16.6640625" customWidth="1"/>
    <col min="4" max="4" width="13.33203125" customWidth="1"/>
  </cols>
  <sheetData>
    <row r="1" spans="1:4" ht="15.6" x14ac:dyDescent="0.3">
      <c r="A1" s="31"/>
      <c r="C1" s="52" t="s">
        <v>125</v>
      </c>
    </row>
    <row r="2" spans="1:4" ht="41.25" customHeight="1" x14ac:dyDescent="0.3">
      <c r="A2" s="65" t="s">
        <v>79</v>
      </c>
      <c r="B2" s="65"/>
      <c r="C2" s="65"/>
    </row>
    <row r="3" spans="1:4" ht="15.6" x14ac:dyDescent="0.3">
      <c r="A3" s="63" t="s">
        <v>120</v>
      </c>
      <c r="B3" s="63"/>
      <c r="C3" s="63"/>
    </row>
    <row r="4" spans="1:4" ht="15.6" x14ac:dyDescent="0.3">
      <c r="A4" s="32"/>
      <c r="B4" s="32"/>
    </row>
    <row r="5" spans="1:4" ht="15.6" x14ac:dyDescent="0.3">
      <c r="A5" s="33"/>
      <c r="B5" s="33"/>
    </row>
    <row r="6" spans="1:4" ht="15" customHeight="1" x14ac:dyDescent="0.3">
      <c r="A6" s="66" t="s">
        <v>80</v>
      </c>
      <c r="B6" s="66"/>
      <c r="C6" s="64" t="s">
        <v>122</v>
      </c>
      <c r="D6" s="64" t="s">
        <v>123</v>
      </c>
    </row>
    <row r="7" spans="1:4" ht="30" customHeight="1" x14ac:dyDescent="0.3">
      <c r="A7" s="66"/>
      <c r="B7" s="66"/>
      <c r="C7" s="64"/>
      <c r="D7" s="64"/>
    </row>
    <row r="8" spans="1:4" ht="15.6" x14ac:dyDescent="0.3">
      <c r="A8" s="67" t="s">
        <v>81</v>
      </c>
      <c r="B8" s="67"/>
      <c r="C8" s="34">
        <f>SUM(C9:C12)</f>
        <v>37181456</v>
      </c>
      <c r="D8" s="34">
        <f>SUM(D9:D12)</f>
        <v>38067240</v>
      </c>
    </row>
    <row r="9" spans="1:4" ht="15.6" x14ac:dyDescent="0.3">
      <c r="A9" s="35" t="s">
        <v>82</v>
      </c>
      <c r="B9" s="36" t="s">
        <v>83</v>
      </c>
      <c r="C9" s="37">
        <v>37181456</v>
      </c>
      <c r="D9" s="37">
        <v>38067240</v>
      </c>
    </row>
    <row r="10" spans="1:4" ht="15.6" x14ac:dyDescent="0.3">
      <c r="A10" s="35" t="s">
        <v>84</v>
      </c>
      <c r="B10" s="36" t="s">
        <v>85</v>
      </c>
      <c r="C10" s="37">
        <v>0</v>
      </c>
      <c r="D10" s="37">
        <v>0</v>
      </c>
    </row>
    <row r="11" spans="1:4" ht="15.6" x14ac:dyDescent="0.3">
      <c r="A11" s="35" t="s">
        <v>76</v>
      </c>
      <c r="B11" s="36" t="s">
        <v>77</v>
      </c>
      <c r="C11" s="37">
        <v>0</v>
      </c>
      <c r="D11" s="37">
        <v>0</v>
      </c>
    </row>
    <row r="12" spans="1:4" ht="15.6" x14ac:dyDescent="0.3">
      <c r="A12" s="35" t="s">
        <v>86</v>
      </c>
      <c r="B12" s="36" t="s">
        <v>87</v>
      </c>
      <c r="C12" s="37">
        <v>0</v>
      </c>
      <c r="D12" s="37">
        <v>0</v>
      </c>
    </row>
    <row r="13" spans="1:4" ht="15.6" x14ac:dyDescent="0.3">
      <c r="A13" s="38" t="s">
        <v>88</v>
      </c>
      <c r="B13" s="38"/>
      <c r="C13" s="39">
        <f>SUM(C14:C16)</f>
        <v>0</v>
      </c>
      <c r="D13" s="39">
        <f>SUM(D14:D16)</f>
        <v>0</v>
      </c>
    </row>
    <row r="14" spans="1:4" ht="15.6" x14ac:dyDescent="0.3">
      <c r="A14" s="35" t="s">
        <v>89</v>
      </c>
      <c r="B14" s="35" t="s">
        <v>90</v>
      </c>
      <c r="C14" s="37">
        <v>0</v>
      </c>
      <c r="D14" s="37">
        <v>0</v>
      </c>
    </row>
    <row r="15" spans="1:4" ht="15.6" x14ac:dyDescent="0.3">
      <c r="A15" s="35" t="s">
        <v>91</v>
      </c>
      <c r="B15" s="36" t="s">
        <v>92</v>
      </c>
      <c r="C15" s="37">
        <v>0</v>
      </c>
      <c r="D15" s="37">
        <v>0</v>
      </c>
    </row>
    <row r="16" spans="1:4" ht="15.6" x14ac:dyDescent="0.3">
      <c r="A16" s="35" t="s">
        <v>93</v>
      </c>
      <c r="B16" s="36" t="s">
        <v>94</v>
      </c>
      <c r="C16" s="37">
        <v>0</v>
      </c>
      <c r="D16" s="37">
        <v>0</v>
      </c>
    </row>
    <row r="17" spans="1:4" ht="15.6" x14ac:dyDescent="0.3">
      <c r="A17" s="38" t="s">
        <v>95</v>
      </c>
      <c r="B17" s="40"/>
      <c r="C17" s="39">
        <f>SUM(C18)</f>
        <v>15000</v>
      </c>
      <c r="D17" s="39">
        <f>SUM(D18)</f>
        <v>15008</v>
      </c>
    </row>
    <row r="18" spans="1:4" ht="15.6" x14ac:dyDescent="0.3">
      <c r="A18" s="35" t="s">
        <v>68</v>
      </c>
      <c r="B18" s="36" t="s">
        <v>95</v>
      </c>
      <c r="C18" s="37">
        <v>15000</v>
      </c>
      <c r="D18" s="37">
        <v>15008</v>
      </c>
    </row>
    <row r="19" spans="1:4" ht="15.6" x14ac:dyDescent="0.3">
      <c r="A19" s="38" t="s">
        <v>96</v>
      </c>
      <c r="B19" s="38"/>
      <c r="C19" s="39">
        <f>SUM(C8+C13+C17)</f>
        <v>37196456</v>
      </c>
      <c r="D19" s="39">
        <f>SUM(D8+D13+D17)</f>
        <v>38082248</v>
      </c>
    </row>
    <row r="20" spans="1:4" ht="15.6" x14ac:dyDescent="0.3">
      <c r="A20" s="41"/>
      <c r="B20" s="41"/>
      <c r="C20" s="42"/>
      <c r="D20" s="42"/>
    </row>
    <row r="21" spans="1:4" ht="15.6" x14ac:dyDescent="0.3">
      <c r="A21" s="62" t="s">
        <v>97</v>
      </c>
      <c r="B21" s="62"/>
      <c r="C21" s="39">
        <f>SUM(C22:C26)</f>
        <v>100000</v>
      </c>
      <c r="D21" s="39">
        <f>SUM(D22:D26)</f>
        <v>250008</v>
      </c>
    </row>
    <row r="22" spans="1:4" ht="23.25" customHeight="1" x14ac:dyDescent="0.3">
      <c r="A22" s="35" t="s">
        <v>4</v>
      </c>
      <c r="B22" s="43" t="s">
        <v>98</v>
      </c>
      <c r="C22" s="44">
        <v>0</v>
      </c>
      <c r="D22" s="44">
        <v>0</v>
      </c>
    </row>
    <row r="23" spans="1:4" ht="15.6" x14ac:dyDescent="0.3">
      <c r="A23" s="35" t="s">
        <v>16</v>
      </c>
      <c r="B23" s="35" t="s">
        <v>99</v>
      </c>
      <c r="C23" s="37">
        <v>0</v>
      </c>
      <c r="D23" s="37">
        <v>0</v>
      </c>
    </row>
    <row r="24" spans="1:4" ht="15.6" x14ac:dyDescent="0.3">
      <c r="A24" s="35" t="s">
        <v>20</v>
      </c>
      <c r="B24" s="36" t="s">
        <v>21</v>
      </c>
      <c r="C24" s="37">
        <v>100000</v>
      </c>
      <c r="D24" s="37">
        <v>250008</v>
      </c>
    </row>
    <row r="25" spans="1:4" ht="18" customHeight="1" x14ac:dyDescent="0.3">
      <c r="A25" s="35" t="s">
        <v>54</v>
      </c>
      <c r="B25" s="43" t="s">
        <v>100</v>
      </c>
      <c r="C25" s="37">
        <v>0</v>
      </c>
      <c r="D25" s="37">
        <v>0</v>
      </c>
    </row>
    <row r="26" spans="1:4" ht="20.25" customHeight="1" x14ac:dyDescent="0.3">
      <c r="A26" s="35" t="s">
        <v>56</v>
      </c>
      <c r="B26" s="43" t="s">
        <v>57</v>
      </c>
      <c r="C26" s="37">
        <v>0</v>
      </c>
      <c r="D26" s="37">
        <v>0</v>
      </c>
    </row>
    <row r="27" spans="1:4" ht="15.6" x14ac:dyDescent="0.3">
      <c r="A27" s="45" t="s">
        <v>101</v>
      </c>
      <c r="B27" s="46"/>
      <c r="C27" s="39">
        <f>SUM(C28:C30)</f>
        <v>0</v>
      </c>
      <c r="D27" s="39">
        <f>SUM(D28:D30)</f>
        <v>0</v>
      </c>
    </row>
    <row r="28" spans="1:4" ht="21" customHeight="1" x14ac:dyDescent="0.3">
      <c r="A28" s="36" t="s">
        <v>58</v>
      </c>
      <c r="B28" s="43" t="s">
        <v>59</v>
      </c>
      <c r="C28" s="37"/>
      <c r="D28" s="37"/>
    </row>
    <row r="29" spans="1:4" ht="18" customHeight="1" x14ac:dyDescent="0.3">
      <c r="A29" s="36" t="s">
        <v>60</v>
      </c>
      <c r="B29" s="43" t="s">
        <v>102</v>
      </c>
      <c r="C29" s="37"/>
      <c r="D29" s="37"/>
    </row>
    <row r="30" spans="1:4" ht="15.6" x14ac:dyDescent="0.3">
      <c r="A30" s="35" t="s">
        <v>62</v>
      </c>
      <c r="B30" s="35" t="s">
        <v>63</v>
      </c>
      <c r="C30" s="37"/>
      <c r="D30" s="37"/>
    </row>
    <row r="31" spans="1:4" ht="15.6" x14ac:dyDescent="0.3">
      <c r="A31" s="38" t="s">
        <v>65</v>
      </c>
      <c r="B31" s="47"/>
      <c r="C31" s="39">
        <f>SUM(C32)</f>
        <v>37096456</v>
      </c>
      <c r="D31" s="39">
        <f>SUM(D32)</f>
        <v>37832240</v>
      </c>
    </row>
    <row r="32" spans="1:4" ht="15.6" x14ac:dyDescent="0.3">
      <c r="A32" s="35" t="s">
        <v>64</v>
      </c>
      <c r="B32" s="35" t="s">
        <v>65</v>
      </c>
      <c r="C32" s="37">
        <v>37096456</v>
      </c>
      <c r="D32" s="37">
        <v>37832240</v>
      </c>
    </row>
    <row r="33" spans="1:4" ht="15.6" x14ac:dyDescent="0.3">
      <c r="A33" s="35"/>
      <c r="B33" s="35"/>
      <c r="C33" s="37"/>
      <c r="D33" s="37"/>
    </row>
    <row r="34" spans="1:4" ht="15.6" x14ac:dyDescent="0.3">
      <c r="A34" s="38" t="s">
        <v>103</v>
      </c>
      <c r="B34" s="38"/>
      <c r="C34" s="39">
        <f>SUM(C27,C21,C31)</f>
        <v>37196456</v>
      </c>
      <c r="D34" s="39">
        <f>SUM(D27,D21,D31)</f>
        <v>38082248</v>
      </c>
    </row>
  </sheetData>
  <mergeCells count="7">
    <mergeCell ref="A21:B21"/>
    <mergeCell ref="A6:B7"/>
    <mergeCell ref="A2:C2"/>
    <mergeCell ref="A3:C3"/>
    <mergeCell ref="D6:D7"/>
    <mergeCell ref="C6:C7"/>
    <mergeCell ref="A8:B8"/>
  </mergeCells>
  <pageMargins left="0.7" right="0.7" top="0.75" bottom="0.75" header="0.3" footer="0.3"/>
  <pageSetup paperSize="9" scale="9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view="pageBreakPreview" topLeftCell="A13" zoomScaleNormal="100" zoomScaleSheetLayoutView="100" workbookViewId="0">
      <selection activeCell="M21" sqref="M21"/>
    </sheetView>
  </sheetViews>
  <sheetFormatPr defaultRowHeight="14.4" x14ac:dyDescent="0.3"/>
  <cols>
    <col min="2" max="2" width="51.33203125" customWidth="1"/>
    <col min="3" max="3" width="17.6640625" customWidth="1"/>
    <col min="4" max="4" width="15.33203125" customWidth="1"/>
  </cols>
  <sheetData>
    <row r="1" spans="1:5" ht="15.6" x14ac:dyDescent="0.3">
      <c r="A1" s="70"/>
      <c r="B1" s="70"/>
      <c r="C1" s="52" t="s">
        <v>126</v>
      </c>
      <c r="D1" s="33"/>
      <c r="E1" s="33"/>
    </row>
    <row r="2" spans="1:5" ht="15.6" x14ac:dyDescent="0.3">
      <c r="A2" s="31"/>
    </row>
    <row r="3" spans="1:5" ht="37.5" customHeight="1" x14ac:dyDescent="0.3">
      <c r="A3" s="65" t="s">
        <v>79</v>
      </c>
      <c r="B3" s="65"/>
      <c r="C3" s="65"/>
    </row>
    <row r="4" spans="1:5" ht="15.6" x14ac:dyDescent="0.3">
      <c r="A4" s="63" t="s">
        <v>117</v>
      </c>
      <c r="B4" s="63"/>
      <c r="C4" s="63"/>
    </row>
    <row r="5" spans="1:5" ht="15.6" x14ac:dyDescent="0.3">
      <c r="A5" s="32"/>
      <c r="B5" s="32"/>
    </row>
    <row r="6" spans="1:5" ht="10.5" customHeight="1" x14ac:dyDescent="0.3">
      <c r="A6" s="33"/>
      <c r="B6" s="33"/>
    </row>
    <row r="7" spans="1:5" x14ac:dyDescent="0.3">
      <c r="A7" s="66" t="s">
        <v>80</v>
      </c>
      <c r="B7" s="66"/>
      <c r="C7" s="64" t="s">
        <v>122</v>
      </c>
      <c r="D7" s="64" t="s">
        <v>123</v>
      </c>
    </row>
    <row r="8" spans="1:5" ht="33.75" customHeight="1" x14ac:dyDescent="0.3">
      <c r="A8" s="66"/>
      <c r="B8" s="66"/>
      <c r="C8" s="64"/>
      <c r="D8" s="64"/>
    </row>
    <row r="9" spans="1:5" ht="15.6" x14ac:dyDescent="0.3">
      <c r="A9" s="67" t="s">
        <v>81</v>
      </c>
      <c r="B9" s="67"/>
      <c r="C9" s="34">
        <f>SUM(C10:C13)</f>
        <v>37181456</v>
      </c>
      <c r="D9" s="34">
        <f>SUM(D10:D13)</f>
        <v>38067240</v>
      </c>
    </row>
    <row r="10" spans="1:5" ht="15.75" customHeight="1" x14ac:dyDescent="0.3">
      <c r="A10" s="35" t="s">
        <v>82</v>
      </c>
      <c r="B10" s="36" t="s">
        <v>83</v>
      </c>
      <c r="C10" s="37">
        <v>37181456</v>
      </c>
      <c r="D10" s="37">
        <v>38067240</v>
      </c>
    </row>
    <row r="11" spans="1:5" ht="15.75" customHeight="1" x14ac:dyDescent="0.3">
      <c r="A11" s="35" t="s">
        <v>84</v>
      </c>
      <c r="B11" s="36" t="s">
        <v>85</v>
      </c>
      <c r="C11" s="37">
        <v>0</v>
      </c>
      <c r="D11" s="37">
        <v>0</v>
      </c>
    </row>
    <row r="12" spans="1:5" ht="15.75" customHeight="1" x14ac:dyDescent="0.3">
      <c r="A12" s="35" t="s">
        <v>76</v>
      </c>
      <c r="B12" s="36" t="s">
        <v>77</v>
      </c>
      <c r="C12" s="37">
        <v>0</v>
      </c>
      <c r="D12" s="37">
        <v>0</v>
      </c>
    </row>
    <row r="13" spans="1:5" ht="15.75" customHeight="1" x14ac:dyDescent="0.3">
      <c r="A13" s="35" t="s">
        <v>86</v>
      </c>
      <c r="B13" s="36" t="s">
        <v>87</v>
      </c>
      <c r="C13" s="37">
        <v>0</v>
      </c>
      <c r="D13" s="37">
        <v>0</v>
      </c>
    </row>
    <row r="14" spans="1:5" ht="15.75" customHeight="1" x14ac:dyDescent="0.3">
      <c r="A14" s="38" t="s">
        <v>88</v>
      </c>
      <c r="B14" s="38"/>
      <c r="C14" s="39">
        <f>SUM(C15:C17)</f>
        <v>0</v>
      </c>
      <c r="D14" s="39">
        <f>SUM(D15:D17)</f>
        <v>0</v>
      </c>
    </row>
    <row r="15" spans="1:5" ht="15.75" customHeight="1" x14ac:dyDescent="0.3">
      <c r="A15" s="35" t="s">
        <v>89</v>
      </c>
      <c r="B15" s="35" t="s">
        <v>90</v>
      </c>
      <c r="C15" s="37">
        <v>0</v>
      </c>
      <c r="D15" s="37">
        <v>0</v>
      </c>
    </row>
    <row r="16" spans="1:5" ht="15.75" customHeight="1" x14ac:dyDescent="0.3">
      <c r="A16" s="35" t="s">
        <v>91</v>
      </c>
      <c r="B16" s="36" t="s">
        <v>92</v>
      </c>
      <c r="C16" s="37">
        <v>0</v>
      </c>
      <c r="D16" s="37">
        <v>0</v>
      </c>
    </row>
    <row r="17" spans="1:4" ht="15.75" customHeight="1" x14ac:dyDescent="0.3">
      <c r="A17" s="35" t="s">
        <v>93</v>
      </c>
      <c r="B17" s="36" t="s">
        <v>94</v>
      </c>
      <c r="C17" s="37">
        <v>0</v>
      </c>
      <c r="D17" s="37">
        <v>0</v>
      </c>
    </row>
    <row r="18" spans="1:4" ht="15.75" customHeight="1" x14ac:dyDescent="0.3">
      <c r="A18" s="38" t="s">
        <v>95</v>
      </c>
      <c r="B18" s="40"/>
      <c r="C18" s="39">
        <f>SUM(C19)</f>
        <v>435000</v>
      </c>
      <c r="D18" s="39">
        <f>SUM(D19)</f>
        <v>438920</v>
      </c>
    </row>
    <row r="19" spans="1:4" ht="15.75" customHeight="1" x14ac:dyDescent="0.3">
      <c r="A19" s="35" t="s">
        <v>68</v>
      </c>
      <c r="B19" s="36" t="s">
        <v>95</v>
      </c>
      <c r="C19" s="37">
        <v>435000</v>
      </c>
      <c r="D19" s="37">
        <v>438920</v>
      </c>
    </row>
    <row r="20" spans="1:4" ht="15.75" customHeight="1" x14ac:dyDescent="0.3">
      <c r="A20" s="38" t="s">
        <v>96</v>
      </c>
      <c r="B20" s="38"/>
      <c r="C20" s="39">
        <f>SUM(C9+C14+C18)</f>
        <v>37616456</v>
      </c>
      <c r="D20" s="39">
        <f>SUM(D9+D14+D18)</f>
        <v>38506160</v>
      </c>
    </row>
    <row r="21" spans="1:4" ht="15.75" customHeight="1" x14ac:dyDescent="0.3">
      <c r="A21" s="41"/>
      <c r="B21" s="41"/>
      <c r="C21" s="42"/>
      <c r="D21" s="42"/>
    </row>
    <row r="22" spans="1:4" ht="15.75" customHeight="1" x14ac:dyDescent="0.3">
      <c r="A22" s="62" t="s">
        <v>97</v>
      </c>
      <c r="B22" s="62"/>
      <c r="C22" s="39">
        <f>SUM(C23:C27)</f>
        <v>36856456</v>
      </c>
      <c r="D22" s="39">
        <f>SUM(D23:D27)</f>
        <v>37586160</v>
      </c>
    </row>
    <row r="23" spans="1:4" ht="15.75" customHeight="1" x14ac:dyDescent="0.3">
      <c r="A23" s="35" t="s">
        <v>4</v>
      </c>
      <c r="B23" s="43" t="s">
        <v>98</v>
      </c>
      <c r="C23" s="44">
        <v>30107892</v>
      </c>
      <c r="D23" s="44">
        <v>30107892</v>
      </c>
    </row>
    <row r="24" spans="1:4" ht="15.75" customHeight="1" x14ac:dyDescent="0.3">
      <c r="A24" s="35" t="s">
        <v>16</v>
      </c>
      <c r="B24" s="35" t="s">
        <v>99</v>
      </c>
      <c r="C24" s="37">
        <v>3890564</v>
      </c>
      <c r="D24" s="37">
        <v>3890564</v>
      </c>
    </row>
    <row r="25" spans="1:4" ht="15.75" customHeight="1" x14ac:dyDescent="0.3">
      <c r="A25" s="35" t="s">
        <v>20</v>
      </c>
      <c r="B25" s="36" t="s">
        <v>21</v>
      </c>
      <c r="C25" s="37">
        <v>2858000</v>
      </c>
      <c r="D25" s="37">
        <v>3587704</v>
      </c>
    </row>
    <row r="26" spans="1:4" ht="15.75" customHeight="1" x14ac:dyDescent="0.3">
      <c r="A26" s="35" t="s">
        <v>54</v>
      </c>
      <c r="B26" s="43" t="s">
        <v>100</v>
      </c>
      <c r="C26" s="37">
        <v>0</v>
      </c>
      <c r="D26" s="37">
        <v>0</v>
      </c>
    </row>
    <row r="27" spans="1:4" ht="15.75" customHeight="1" x14ac:dyDescent="0.3">
      <c r="A27" s="35" t="s">
        <v>56</v>
      </c>
      <c r="B27" s="43" t="s">
        <v>57</v>
      </c>
      <c r="C27" s="37">
        <v>0</v>
      </c>
      <c r="D27" s="37">
        <v>0</v>
      </c>
    </row>
    <row r="28" spans="1:4" ht="15.75" customHeight="1" x14ac:dyDescent="0.3">
      <c r="A28" s="45" t="s">
        <v>101</v>
      </c>
      <c r="B28" s="46"/>
      <c r="C28" s="39">
        <f>SUM(C29:C31)</f>
        <v>760000</v>
      </c>
      <c r="D28" s="39">
        <f>SUM(D29:D31)</f>
        <v>920000</v>
      </c>
    </row>
    <row r="29" spans="1:4" ht="15.75" customHeight="1" x14ac:dyDescent="0.3">
      <c r="A29" s="36" t="s">
        <v>58</v>
      </c>
      <c r="B29" s="43" t="s">
        <v>59</v>
      </c>
      <c r="C29" s="37">
        <v>760000</v>
      </c>
      <c r="D29" s="37">
        <v>920000</v>
      </c>
    </row>
    <row r="30" spans="1:4" ht="15.75" customHeight="1" x14ac:dyDescent="0.3">
      <c r="A30" s="36" t="s">
        <v>60</v>
      </c>
      <c r="B30" s="43" t="s">
        <v>102</v>
      </c>
      <c r="C30" s="37"/>
      <c r="D30" s="37"/>
    </row>
    <row r="31" spans="1:4" ht="15.75" customHeight="1" x14ac:dyDescent="0.3">
      <c r="A31" s="35" t="s">
        <v>62</v>
      </c>
      <c r="B31" s="35" t="s">
        <v>63</v>
      </c>
      <c r="C31" s="37"/>
      <c r="D31" s="37"/>
    </row>
    <row r="32" spans="1:4" ht="15.75" customHeight="1" x14ac:dyDescent="0.3">
      <c r="A32" s="38" t="s">
        <v>65</v>
      </c>
      <c r="B32" s="47"/>
      <c r="C32" s="39">
        <f>SUM(C33)</f>
        <v>0</v>
      </c>
      <c r="D32" s="39">
        <f>SUM(D33)</f>
        <v>0</v>
      </c>
    </row>
    <row r="33" spans="1:4" ht="15.75" customHeight="1" x14ac:dyDescent="0.3">
      <c r="A33" s="35" t="s">
        <v>64</v>
      </c>
      <c r="B33" s="35" t="s">
        <v>65</v>
      </c>
      <c r="C33" s="37"/>
      <c r="D33" s="37"/>
    </row>
    <row r="34" spans="1:4" ht="15.75" customHeight="1" x14ac:dyDescent="0.3">
      <c r="A34" s="35"/>
      <c r="B34" s="35"/>
      <c r="C34" s="37"/>
      <c r="D34" s="37"/>
    </row>
    <row r="35" spans="1:4" ht="15.75" customHeight="1" x14ac:dyDescent="0.3">
      <c r="A35" s="38" t="s">
        <v>103</v>
      </c>
      <c r="B35" s="38"/>
      <c r="C35" s="39">
        <f>SUM(C28,C22,C32)</f>
        <v>37616456</v>
      </c>
      <c r="D35" s="39">
        <f>SUM(D28,D22,D32)</f>
        <v>38506160</v>
      </c>
    </row>
  </sheetData>
  <mergeCells count="8">
    <mergeCell ref="D7:D8"/>
    <mergeCell ref="A22:B22"/>
    <mergeCell ref="A4:C4"/>
    <mergeCell ref="A1:B1"/>
    <mergeCell ref="A3:C3"/>
    <mergeCell ref="A7:B8"/>
    <mergeCell ref="C7:C8"/>
    <mergeCell ref="A9:B9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Óvoda bevételek kiadások mérleg</vt:lpstr>
      <vt:lpstr>Napsugár Óvoda bevétel</vt:lpstr>
      <vt:lpstr>Napsugár Óvoda kiadás</vt:lpstr>
      <vt:lpstr>Intézményfenntartó</vt:lpstr>
      <vt:lpstr>Intézményfenntartó összevont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</dc:creator>
  <cp:lastModifiedBy>Windows-felhasználó</cp:lastModifiedBy>
  <cp:lastPrinted>2023-04-14T08:29:19Z</cp:lastPrinted>
  <dcterms:created xsi:type="dcterms:W3CDTF">2020-01-17T11:10:45Z</dcterms:created>
  <dcterms:modified xsi:type="dcterms:W3CDTF">2023-04-14T08:29:39Z</dcterms:modified>
</cp:coreProperties>
</file>