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OIT\OIT 2019.04.25.NY\"/>
    </mc:Choice>
  </mc:AlternateContent>
  <xr:revisionPtr revIDLastSave="0" documentId="13_ncr:1_{23DF4412-E05B-49ED-A9B4-12B55498CE89}" xr6:coauthVersionLast="43" xr6:coauthVersionMax="43" xr10:uidLastSave="{00000000-0000-0000-0000-000000000000}"/>
  <bookViews>
    <workbookView xWindow="-120" yWindow="-120" windowWidth="29040" windowHeight="15840" tabRatio="962" activeTab="5" xr2:uid="{00000000-000D-0000-FFFF-FFFF00000000}"/>
  </bookViews>
  <sheets>
    <sheet name="1.Mérleg összevont" sheetId="1" r:id="rId1"/>
    <sheet name="Mérleg inint fennt" sheetId="6" r:id="rId2"/>
    <sheet name="mérleg óvoda" sheetId="10" r:id="rId3"/>
    <sheet name="2. Bevétel funkció óvoda" sheetId="2" r:id="rId4"/>
    <sheet name="3.Bevétel jogcím óvoda" sheetId="3" r:id="rId5"/>
    <sheet name="5.kiadás óvoda" sheetId="5" r:id="rId6"/>
  </sheets>
  <definedNames>
    <definedName name="Excel_BuiltIn_Print_Area_1_1">#REF!</definedName>
    <definedName name="Excel_BuiltIn_Print_Area_2_1">#REF!</definedName>
    <definedName name="Excel_BuiltIn_Print_Area_3_1">'5.kiadás óvoda'!$A$1:$E$6</definedName>
    <definedName name="_xlnm.Print_Titles" localSheetId="5">'5.kiadás óvoda'!$1:$6</definedName>
    <definedName name="_xlnm.Print_Area" localSheetId="5">'5.kiadás óvoda'!$A$1:$H$61</definedName>
  </definedNames>
  <calcPr calcId="181029"/>
</workbook>
</file>

<file path=xl/calcChain.xml><?xml version="1.0" encoding="utf-8"?>
<calcChain xmlns="http://schemas.openxmlformats.org/spreadsheetml/2006/main">
  <c r="D42" i="6" l="1"/>
  <c r="D39" i="6"/>
  <c r="D34" i="6"/>
  <c r="D27" i="6"/>
  <c r="D25" i="6"/>
  <c r="D22" i="6"/>
  <c r="D17" i="6"/>
  <c r="D11" i="6"/>
  <c r="G11" i="2" l="1"/>
  <c r="G10" i="2" s="1"/>
  <c r="G14" i="2" s="1"/>
  <c r="F11" i="2"/>
  <c r="D37" i="1"/>
  <c r="D32" i="1"/>
  <c r="D25" i="1"/>
  <c r="D20" i="1"/>
  <c r="D23" i="1" s="1"/>
  <c r="D15" i="1"/>
  <c r="D9" i="1"/>
  <c r="D36" i="10"/>
  <c r="D31" i="10"/>
  <c r="D39" i="10" s="1"/>
  <c r="D24" i="10"/>
  <c r="D19" i="10"/>
  <c r="D14" i="10"/>
  <c r="D8" i="10"/>
  <c r="D22" i="10" s="1"/>
  <c r="H15" i="3"/>
  <c r="G15" i="3"/>
  <c r="H14" i="3"/>
  <c r="G14" i="3"/>
  <c r="H17" i="3"/>
  <c r="H53" i="5"/>
  <c r="G53" i="5"/>
  <c r="H49" i="5"/>
  <c r="G49" i="5"/>
  <c r="H40" i="5"/>
  <c r="H36" i="5" s="1"/>
  <c r="H44" i="5"/>
  <c r="H33" i="5"/>
  <c r="H32" i="5"/>
  <c r="H30" i="5"/>
  <c r="H28" i="5"/>
  <c r="H27" i="5" s="1"/>
  <c r="H20" i="5"/>
  <c r="H52" i="5" s="1"/>
  <c r="H18" i="5"/>
  <c r="H9" i="5"/>
  <c r="D40" i="1" l="1"/>
  <c r="G24" i="2"/>
  <c r="H26" i="5"/>
  <c r="H8" i="5"/>
  <c r="H7" i="5" s="1"/>
  <c r="G9" i="5"/>
  <c r="H51" i="5" l="1"/>
  <c r="H60" i="5" s="1"/>
  <c r="G40" i="5"/>
  <c r="G36" i="5" s="1"/>
  <c r="G33" i="5"/>
  <c r="G30" i="5"/>
  <c r="G28" i="5"/>
  <c r="G20" i="5"/>
  <c r="G52" i="5" s="1"/>
  <c r="G44" i="5"/>
  <c r="G32" i="5"/>
  <c r="G18" i="5"/>
  <c r="C36" i="10"/>
  <c r="C31" i="10"/>
  <c r="C24" i="10"/>
  <c r="C19" i="10"/>
  <c r="C14" i="10"/>
  <c r="C8" i="10"/>
  <c r="C34" i="6"/>
  <c r="C27" i="6"/>
  <c r="C39" i="6"/>
  <c r="C11" i="6"/>
  <c r="C17" i="6"/>
  <c r="C22" i="6"/>
  <c r="C9" i="1"/>
  <c r="C15" i="1"/>
  <c r="C20" i="1"/>
  <c r="C25" i="1"/>
  <c r="C32" i="1"/>
  <c r="C40" i="1" s="1"/>
  <c r="C37" i="1"/>
  <c r="F24" i="2" l="1"/>
  <c r="C23" i="1"/>
  <c r="G17" i="3"/>
  <c r="C25" i="6"/>
  <c r="C39" i="10"/>
  <c r="C42" i="6"/>
  <c r="C22" i="10"/>
  <c r="F10" i="2"/>
  <c r="F14" i="2" s="1"/>
  <c r="G27" i="5"/>
  <c r="G26" i="5" s="1"/>
  <c r="G8" i="5"/>
  <c r="G51" i="5" s="1"/>
  <c r="G7" i="5" l="1"/>
  <c r="G60" i="5"/>
</calcChain>
</file>

<file path=xl/sharedStrings.xml><?xml version="1.0" encoding="utf-8"?>
<sst xmlns="http://schemas.openxmlformats.org/spreadsheetml/2006/main" count="293" uniqueCount="141">
  <si>
    <t>Ezer Ft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</si>
  <si>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</si>
  <si>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</si>
  <si>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</si>
  <si>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</si>
  <si>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</si>
  <si>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</si>
  <si>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</si>
  <si>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</si>
  <si>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</si>
  <si>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</si>
  <si>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</si>
  <si>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</si>
  <si>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</si>
  <si>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</si>
  <si>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</si>
  <si>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</si>
  <si>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</si>
  <si>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</si>
  <si>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</si>
  <si>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</si>
  <si>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</si>
  <si>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</si>
  <si>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</si>
  <si>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</si>
  <si>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</si>
  <si>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</si>
  <si>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</si>
  <si>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</si>
  <si>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</si>
  <si>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</si>
  <si>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</si>
  <si>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</si>
  <si>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</si>
  <si>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</si>
  <si>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</si>
  <si>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</si>
  <si>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</si>
  <si>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</si>
  <si>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</si>
  <si>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</si>
  <si>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</si>
  <si>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</si>
  <si>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</si>
  <si>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</si>
  <si>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>091110   Óvodai nevelés, ellátás szakmai feladatai</t>
  </si>
  <si>
    <t>Bevételek összesen</t>
  </si>
  <si>
    <t>jogcímenként</t>
  </si>
  <si>
    <t>Jogcímek</t>
  </si>
  <si>
    <t>Kiemelt előirányzatonként</t>
  </si>
  <si>
    <t>Létszám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</si>
  <si>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</si>
  <si>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</si>
  <si>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</si>
  <si>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</si>
  <si>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</si>
  <si>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</si>
  <si>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</si>
  <si>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</si>
  <si>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</si>
  <si>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K123</t>
  </si>
  <si>
    <t>Egyéb külső személyi juttatások</t>
  </si>
  <si>
    <t>Munkaadókat terhelő járulékok és szociális hozzájárulási adó</t>
  </si>
  <si>
    <t>Szociális hozzájárulási adó</t>
  </si>
  <si>
    <t>EHO</t>
  </si>
  <si>
    <t>Munkaadót terhelő szja</t>
  </si>
  <si>
    <t>K31</t>
  </si>
  <si>
    <t>Készletbeszerzés</t>
  </si>
  <si>
    <t>K311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</si>
  <si>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</si>
  <si>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</si>
  <si>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</si>
  <si>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</si>
  <si>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</si>
  <si>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</si>
  <si>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</si>
  <si>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</si>
  <si>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</si>
  <si>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</si>
  <si>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</si>
  <si>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</si>
  <si>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</si>
  <si>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</si>
  <si>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</si>
  <si>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</si>
  <si>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</si>
  <si>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</si>
  <si>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</si>
  <si>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</si>
  <si>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</si>
  <si>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K1102</t>
  </si>
  <si>
    <t>K1109</t>
  </si>
  <si>
    <t>Közlekedési költségtérítés</t>
  </si>
  <si>
    <t>Táppénz hozzájárulás</t>
  </si>
  <si>
    <t>Ellátottak juttatásai</t>
  </si>
  <si>
    <t>Kiadások összesen</t>
  </si>
  <si>
    <t xml:space="preserve">Felújítások  </t>
  </si>
  <si>
    <t xml:space="preserve">                                                        1.melléklet </t>
  </si>
  <si>
    <t>NEMESGULÁCS, KÁPTALANTÓTI ÉS KISAPÁTI KÖZSÉGEK ÓVODAI INTÉZMNYFENNTARTÓ TÁRSULÁSA</t>
  </si>
  <si>
    <t xml:space="preserve">                                                      2.melléklet </t>
  </si>
  <si>
    <t xml:space="preserve">                                                         3.melléklet </t>
  </si>
  <si>
    <t>K1111</t>
  </si>
  <si>
    <t>Pedegógus továbbképzés</t>
  </si>
  <si>
    <t>Szakmai anyagbeszerzés</t>
  </si>
  <si>
    <t>Készlet, egyéb szakmai anyagbeszerzés</t>
  </si>
  <si>
    <t>Internet</t>
  </si>
  <si>
    <t>Szállítási szolgáltatás</t>
  </si>
  <si>
    <t>091110   Óvodai nevelés, ellátás</t>
  </si>
  <si>
    <t>Napsugár Óvoda</t>
  </si>
  <si>
    <t>NAPSUGÁR ÓVODA</t>
  </si>
  <si>
    <t>B816</t>
  </si>
  <si>
    <t xml:space="preserve">                                                      1.melléklet </t>
  </si>
  <si>
    <t>K1106</t>
  </si>
  <si>
    <t>Jubileumi jutalom</t>
  </si>
  <si>
    <t>K1104</t>
  </si>
  <si>
    <t>Helyettesítés</t>
  </si>
  <si>
    <t>K341</t>
  </si>
  <si>
    <t>Kiküldetések kiadásai</t>
  </si>
  <si>
    <t>K355</t>
  </si>
  <si>
    <t>Egyéb dologi kiadások</t>
  </si>
  <si>
    <t>2018. évi terv</t>
  </si>
  <si>
    <t>K336</t>
  </si>
  <si>
    <t>Szakmai szolgáltatások</t>
  </si>
  <si>
    <t xml:space="preserve">2018. évi költségvetés összevont mérlege </t>
  </si>
  <si>
    <t xml:space="preserve">2018. évi költségvetés mérlege </t>
  </si>
  <si>
    <t>2018. évi költségvetés összevontbevételei</t>
  </si>
  <si>
    <t>2018. évi költségvetés bevételei</t>
  </si>
  <si>
    <t>Jutalom</t>
  </si>
  <si>
    <t>Szabadság megváltás</t>
  </si>
  <si>
    <t>2018. évi módosított előirányzat</t>
  </si>
  <si>
    <t>Működési Bevételek</t>
  </si>
  <si>
    <t>B813</t>
  </si>
  <si>
    <t>Maradvány igénybevétele</t>
  </si>
  <si>
    <t>B8131</t>
  </si>
  <si>
    <t>Előző évi költségvetési maradvány igénybevétele</t>
  </si>
  <si>
    <t>Központi irányítószervi támogatás/ intézményfinanszírozás/</t>
  </si>
  <si>
    <t>B81</t>
  </si>
  <si>
    <t>Belföldi finanszírozás bevételei</t>
  </si>
  <si>
    <t>Módosított előirányzat</t>
  </si>
  <si>
    <t>Központi irányítószervi támogatás</t>
  </si>
  <si>
    <t>4. sz.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</si>
</sst>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3" fillId="2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3" fontId="5" fillId="0" borderId="1" xfId="0" applyNumberFormat="1" applyFont="1" applyFill="1" applyBorder="1"/>
    <xf numFmtId="0" fontId="4" fillId="2" borderId="1" xfId="0" applyFont="1" applyFill="1" applyBorder="1"/>
    <xf numFmtId="3" fontId="4" fillId="2" borderId="1" xfId="0" applyNumberFormat="1" applyFont="1" applyFill="1" applyBorder="1"/>
    <xf numFmtId="3" fontId="5" fillId="0" borderId="1" xfId="0" applyNumberFormat="1" applyFont="1" applyBorder="1"/>
    <xf numFmtId="0" fontId="4" fillId="0" borderId="1" xfId="0" applyFont="1" applyBorder="1"/>
    <xf numFmtId="0" fontId="5" fillId="2" borderId="1" xfId="0" applyFont="1" applyFill="1" applyBorder="1" applyAlignment="1">
      <alignment horizontal="left"/>
    </xf>
    <xf numFmtId="0" fontId="4" fillId="0" borderId="0" xfId="0" applyFont="1" applyBorder="1"/>
    <xf numFmtId="3" fontId="4" fillId="0" borderId="0" xfId="0" applyNumberFormat="1" applyFont="1" applyBorder="1"/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5" fillId="2" borderId="1" xfId="0" applyFont="1" applyFill="1" applyBorder="1"/>
    <xf numFmtId="0" fontId="1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5" fillId="0" borderId="0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3" fontId="4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3" fillId="0" borderId="1" xfId="0" applyNumberFormat="1" applyFont="1" applyBorder="1"/>
    <xf numFmtId="3" fontId="1" fillId="0" borderId="1" xfId="0" applyNumberFormat="1" applyFont="1" applyFill="1" applyBorder="1"/>
    <xf numFmtId="3" fontId="1" fillId="0" borderId="1" xfId="0" applyNumberFormat="1" applyFont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left"/>
    </xf>
    <xf numFmtId="3" fontId="1" fillId="0" borderId="2" xfId="0" applyNumberFormat="1" applyFont="1" applyFill="1" applyBorder="1"/>
    <xf numFmtId="3" fontId="3" fillId="2" borderId="3" xfId="0" applyNumberFormat="1" applyFont="1" applyFill="1" applyBorder="1"/>
    <xf numFmtId="3" fontId="3" fillId="0" borderId="3" xfId="0" applyNumberFormat="1" applyFont="1" applyFill="1" applyBorder="1"/>
    <xf numFmtId="3" fontId="1" fillId="0" borderId="3" xfId="0" applyNumberFormat="1" applyFont="1" applyFill="1" applyBorder="1"/>
    <xf numFmtId="3" fontId="1" fillId="0" borderId="3" xfId="0" applyNumberFormat="1" applyFont="1" applyBorder="1"/>
    <xf numFmtId="3" fontId="3" fillId="0" borderId="3" xfId="0" applyNumberFormat="1" applyFont="1" applyBorder="1"/>
    <xf numFmtId="3" fontId="1" fillId="0" borderId="0" xfId="0" applyNumberFormat="1" applyFont="1"/>
    <xf numFmtId="3" fontId="1" fillId="0" borderId="0" xfId="0" applyNumberFormat="1" applyFont="1" applyBorder="1"/>
    <xf numFmtId="0" fontId="5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2" borderId="14" xfId="0" applyFont="1" applyFill="1" applyBorder="1"/>
    <xf numFmtId="0" fontId="4" fillId="0" borderId="14" xfId="0" applyFont="1" applyFill="1" applyBorder="1"/>
    <xf numFmtId="0" fontId="5" fillId="0" borderId="14" xfId="0" applyFont="1" applyFill="1" applyBorder="1"/>
    <xf numFmtId="0" fontId="1" fillId="0" borderId="14" xfId="0" applyFont="1" applyBorder="1"/>
    <xf numFmtId="3" fontId="1" fillId="0" borderId="15" xfId="0" applyNumberFormat="1" applyFont="1" applyFill="1" applyBorder="1"/>
    <xf numFmtId="0" fontId="6" fillId="0" borderId="14" xfId="0" applyFont="1" applyFill="1" applyBorder="1"/>
    <xf numFmtId="3" fontId="1" fillId="0" borderId="16" xfId="0" applyNumberFormat="1" applyFont="1" applyBorder="1"/>
    <xf numFmtId="0" fontId="5" fillId="2" borderId="14" xfId="0" applyFont="1" applyFill="1" applyBorder="1"/>
    <xf numFmtId="0" fontId="4" fillId="0" borderId="17" xfId="0" applyFont="1" applyFill="1" applyBorder="1"/>
    <xf numFmtId="0" fontId="4" fillId="0" borderId="18" xfId="0" applyFont="1" applyFill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view="pageBreakPreview" topLeftCell="A4" zoomScaleNormal="100" zoomScaleSheetLayoutView="100" workbookViewId="0">
      <selection activeCell="D29" sqref="D29"/>
    </sheetView>
  </sheetViews>
  <sheetFormatPr defaultColWidth="9.140625" defaultRowHeight="15.75" x14ac:dyDescent="0.25"/>
  <cols>
    <col min="1" max="1" width="7.28515625" style="1" customWidth="1"/>
    <col min="2" max="2" width="46.85546875" style="1" customWidth="1"/>
    <col min="3" max="3" width="16.7109375" style="1" customWidth="1"/>
    <col min="4" max="4" width="15.85546875" style="1" customWidth="1"/>
    <col min="5" max="16384" width="9.140625" style="1"/>
  </cols>
  <sheetData>
    <row r="1" spans="1:4" ht="15.75" customHeight="1" x14ac:dyDescent="0.25">
      <c r="A1" s="74"/>
      <c r="B1" s="74"/>
      <c r="C1" s="74"/>
    </row>
    <row r="2" spans="1:4" ht="15.75" customHeight="1" x14ac:dyDescent="0.25">
      <c r="A2" s="2"/>
      <c r="B2" s="75" t="s">
        <v>97</v>
      </c>
      <c r="C2" s="75"/>
    </row>
    <row r="3" spans="1:4" ht="41.25" customHeight="1" x14ac:dyDescent="0.25">
      <c r="A3" s="76" t="s">
        <v>98</v>
      </c>
      <c r="B3" s="76"/>
      <c r="C3" s="76"/>
    </row>
    <row r="4" spans="1:4" ht="15.75" customHeight="1" x14ac:dyDescent="0.25">
      <c r="A4" s="77" t="s">
        <v>123</v>
      </c>
      <c r="B4" s="77"/>
      <c r="C4" s="77"/>
    </row>
    <row r="5" spans="1:4" ht="15.75" customHeight="1" x14ac:dyDescent="0.25">
      <c r="A5" s="3"/>
      <c r="B5" s="3"/>
      <c r="C5" s="3"/>
    </row>
    <row r="6" spans="1:4" ht="15.75" customHeight="1" x14ac:dyDescent="0.25">
      <c r="A6" s="4"/>
      <c r="B6" s="4"/>
      <c r="C6" s="4"/>
    </row>
    <row r="7" spans="1:4" ht="15.75" customHeight="1" x14ac:dyDescent="0.25">
      <c r="A7" s="78" t="s">
        <v>1</v>
      </c>
      <c r="B7" s="78"/>
      <c r="C7" s="71" t="s">
        <v>2</v>
      </c>
      <c r="D7" s="71" t="s">
        <v>138</v>
      </c>
    </row>
    <row r="8" spans="1:4" ht="15.75" customHeight="1" x14ac:dyDescent="0.25">
      <c r="A8" s="78"/>
      <c r="B8" s="78"/>
      <c r="C8" s="71"/>
      <c r="D8" s="71"/>
    </row>
    <row r="9" spans="1:4" ht="15.75" customHeight="1" x14ac:dyDescent="0.25">
      <c r="A9" s="72" t="s">
        <v>3</v>
      </c>
      <c r="B9" s="72"/>
      <c r="C9" s="5">
        <f>SUM(C10:C13)</f>
        <v>31945502</v>
      </c>
      <c r="D9" s="5">
        <f>SUM(D10:D13)</f>
        <v>31010667</v>
      </c>
    </row>
    <row r="10" spans="1:4" ht="15.75" customHeight="1" x14ac:dyDescent="0.25">
      <c r="A10" s="6" t="s">
        <v>4</v>
      </c>
      <c r="B10" s="7" t="s">
        <v>5</v>
      </c>
      <c r="C10" s="8">
        <v>31945502</v>
      </c>
      <c r="D10" s="8">
        <v>31010667</v>
      </c>
    </row>
    <row r="11" spans="1:4" ht="15.75" customHeight="1" x14ac:dyDescent="0.25">
      <c r="A11" s="6" t="s">
        <v>6</v>
      </c>
      <c r="B11" s="7" t="s">
        <v>7</v>
      </c>
      <c r="C11" s="8"/>
      <c r="D11" s="8"/>
    </row>
    <row r="12" spans="1:4" ht="15.75" customHeight="1" x14ac:dyDescent="0.25">
      <c r="A12" s="6" t="s">
        <v>8</v>
      </c>
      <c r="B12" s="7" t="s">
        <v>9</v>
      </c>
      <c r="C12" s="8"/>
      <c r="D12" s="8"/>
    </row>
    <row r="13" spans="1:4" ht="15.75" customHeight="1" x14ac:dyDescent="0.25">
      <c r="A13" s="6" t="s">
        <v>10</v>
      </c>
      <c r="B13" s="7" t="s">
        <v>11</v>
      </c>
      <c r="C13" s="8"/>
      <c r="D13" s="8"/>
    </row>
    <row r="14" spans="1:4" ht="15.75" customHeight="1" x14ac:dyDescent="0.25">
      <c r="A14" s="6"/>
      <c r="B14" s="7"/>
      <c r="C14" s="8"/>
      <c r="D14" s="8"/>
    </row>
    <row r="15" spans="1:4" ht="15.75" customHeight="1" x14ac:dyDescent="0.25">
      <c r="A15" s="9" t="s">
        <v>12</v>
      </c>
      <c r="B15" s="9"/>
      <c r="C15" s="10">
        <f>SUM(C16:C18)</f>
        <v>0</v>
      </c>
      <c r="D15" s="10">
        <f>SUM(D16:D18)</f>
        <v>0</v>
      </c>
    </row>
    <row r="16" spans="1:4" ht="15.75" customHeight="1" x14ac:dyDescent="0.25">
      <c r="A16" s="6" t="s">
        <v>13</v>
      </c>
      <c r="B16" s="6" t="s">
        <v>14</v>
      </c>
      <c r="C16" s="8"/>
      <c r="D16" s="8"/>
    </row>
    <row r="17" spans="1:4" ht="15.75" customHeight="1" x14ac:dyDescent="0.25">
      <c r="A17" s="6" t="s">
        <v>15</v>
      </c>
      <c r="B17" s="7" t="s">
        <v>16</v>
      </c>
      <c r="C17" s="11"/>
      <c r="D17" s="11"/>
    </row>
    <row r="18" spans="1:4" ht="15.75" customHeight="1" x14ac:dyDescent="0.25">
      <c r="A18" s="6" t="s">
        <v>17</v>
      </c>
      <c r="B18" s="7" t="s">
        <v>18</v>
      </c>
      <c r="C18" s="11">
        <v>0</v>
      </c>
      <c r="D18" s="11">
        <v>0</v>
      </c>
    </row>
    <row r="19" spans="1:4" ht="15.75" customHeight="1" x14ac:dyDescent="0.25">
      <c r="A19" s="12"/>
      <c r="B19" s="7"/>
      <c r="C19" s="11"/>
      <c r="D19" s="11"/>
    </row>
    <row r="20" spans="1:4" ht="15.75" customHeight="1" x14ac:dyDescent="0.25">
      <c r="A20" s="9" t="s">
        <v>19</v>
      </c>
      <c r="B20" s="13"/>
      <c r="C20" s="10">
        <f>SUM(C21)</f>
        <v>0</v>
      </c>
      <c r="D20" s="10">
        <f>SUM(D21)</f>
        <v>934835</v>
      </c>
    </row>
    <row r="21" spans="1:4" ht="15.75" customHeight="1" x14ac:dyDescent="0.25">
      <c r="A21" s="6" t="s">
        <v>20</v>
      </c>
      <c r="B21" s="7" t="s">
        <v>19</v>
      </c>
      <c r="C21" s="11"/>
      <c r="D21" s="11">
        <v>934835</v>
      </c>
    </row>
    <row r="22" spans="1:4" ht="15.75" customHeight="1" x14ac:dyDescent="0.25">
      <c r="A22" s="6"/>
      <c r="B22" s="7"/>
      <c r="C22" s="11"/>
      <c r="D22" s="11"/>
    </row>
    <row r="23" spans="1:4" ht="15.75" customHeight="1" x14ac:dyDescent="0.25">
      <c r="A23" s="9" t="s">
        <v>21</v>
      </c>
      <c r="B23" s="9"/>
      <c r="C23" s="10">
        <f>SUM(C9+C15+C20)</f>
        <v>31945502</v>
      </c>
      <c r="D23" s="10">
        <f>SUM(D9+D15+D20)</f>
        <v>31945502</v>
      </c>
    </row>
    <row r="24" spans="1:4" ht="15.75" customHeight="1" x14ac:dyDescent="0.25">
      <c r="A24" s="14"/>
      <c r="B24" s="14"/>
      <c r="C24" s="15"/>
      <c r="D24" s="15"/>
    </row>
    <row r="25" spans="1:4" ht="15.75" customHeight="1" x14ac:dyDescent="0.25">
      <c r="A25" s="73" t="s">
        <v>22</v>
      </c>
      <c r="B25" s="73"/>
      <c r="C25" s="10">
        <f>SUM(C26:C30)</f>
        <v>31945502</v>
      </c>
      <c r="D25" s="10">
        <f>SUM(D26:D30)</f>
        <v>31945502</v>
      </c>
    </row>
    <row r="26" spans="1:4" ht="15.75" customHeight="1" x14ac:dyDescent="0.25">
      <c r="A26" s="6" t="s">
        <v>23</v>
      </c>
      <c r="B26" s="17" t="s">
        <v>24</v>
      </c>
      <c r="C26" s="8">
        <v>21741502</v>
      </c>
      <c r="D26" s="8">
        <v>21751502</v>
      </c>
    </row>
    <row r="27" spans="1:4" ht="15.75" customHeight="1" x14ac:dyDescent="0.25">
      <c r="A27" s="6" t="s">
        <v>25</v>
      </c>
      <c r="B27" s="6" t="s">
        <v>26</v>
      </c>
      <c r="C27" s="8">
        <v>4324000</v>
      </c>
      <c r="D27" s="8">
        <v>4324000</v>
      </c>
    </row>
    <row r="28" spans="1:4" ht="15.75" customHeight="1" x14ac:dyDescent="0.25">
      <c r="A28" s="6" t="s">
        <v>27</v>
      </c>
      <c r="B28" s="7" t="s">
        <v>28</v>
      </c>
      <c r="C28" s="8">
        <v>5880000</v>
      </c>
      <c r="D28" s="8">
        <v>5870000</v>
      </c>
    </row>
    <row r="29" spans="1:4" ht="15.75" customHeight="1" x14ac:dyDescent="0.25">
      <c r="A29" s="6" t="s">
        <v>29</v>
      </c>
      <c r="B29" s="17" t="s">
        <v>30</v>
      </c>
      <c r="C29" s="8"/>
      <c r="D29" s="8"/>
    </row>
    <row r="30" spans="1:4" ht="15.75" customHeight="1" x14ac:dyDescent="0.25">
      <c r="A30" s="6" t="s">
        <v>31</v>
      </c>
      <c r="B30" s="17" t="s">
        <v>32</v>
      </c>
      <c r="C30" s="8"/>
      <c r="D30" s="8"/>
    </row>
    <row r="31" spans="1:4" ht="15.75" customHeight="1" x14ac:dyDescent="0.25">
      <c r="A31" s="6"/>
      <c r="B31" s="17"/>
      <c r="C31" s="8"/>
      <c r="D31" s="8"/>
    </row>
    <row r="32" spans="1:4" ht="15.75" customHeight="1" x14ac:dyDescent="0.25">
      <c r="A32" s="16" t="s">
        <v>33</v>
      </c>
      <c r="B32" s="18"/>
      <c r="C32" s="10">
        <f>SUM(C33:C35)</f>
        <v>0</v>
      </c>
      <c r="D32" s="10">
        <f>SUM(D33:D35)</f>
        <v>0</v>
      </c>
    </row>
    <row r="33" spans="1:4" ht="15.75" customHeight="1" x14ac:dyDescent="0.25">
      <c r="A33" s="7" t="s">
        <v>34</v>
      </c>
      <c r="B33" s="17" t="s">
        <v>35</v>
      </c>
      <c r="C33" s="11"/>
      <c r="D33" s="11"/>
    </row>
    <row r="34" spans="1:4" ht="15.75" customHeight="1" x14ac:dyDescent="0.25">
      <c r="A34" s="7" t="s">
        <v>36</v>
      </c>
      <c r="B34" s="17" t="s">
        <v>37</v>
      </c>
      <c r="C34" s="11"/>
      <c r="D34" s="11"/>
    </row>
    <row r="35" spans="1:4" ht="15.75" customHeight="1" x14ac:dyDescent="0.25">
      <c r="A35" s="6" t="s">
        <v>38</v>
      </c>
      <c r="B35" s="6" t="s">
        <v>39</v>
      </c>
      <c r="C35" s="11"/>
      <c r="D35" s="11"/>
    </row>
    <row r="36" spans="1:4" ht="15.75" customHeight="1" x14ac:dyDescent="0.25">
      <c r="A36" s="6"/>
      <c r="B36" s="6"/>
      <c r="C36" s="11"/>
      <c r="D36" s="11"/>
    </row>
    <row r="37" spans="1:4" ht="15.75" customHeight="1" x14ac:dyDescent="0.25">
      <c r="A37" s="9" t="s">
        <v>40</v>
      </c>
      <c r="B37" s="19"/>
      <c r="C37" s="10">
        <f>SUM(C38)</f>
        <v>0</v>
      </c>
      <c r="D37" s="10">
        <f>SUM(D38)</f>
        <v>0</v>
      </c>
    </row>
    <row r="38" spans="1:4" ht="15.75" customHeight="1" x14ac:dyDescent="0.25">
      <c r="A38" s="6" t="s">
        <v>41</v>
      </c>
      <c r="B38" s="6" t="s">
        <v>40</v>
      </c>
      <c r="C38" s="11">
        <v>0</v>
      </c>
      <c r="D38" s="11">
        <v>0</v>
      </c>
    </row>
    <row r="39" spans="1:4" ht="15.75" customHeight="1" x14ac:dyDescent="0.25">
      <c r="A39" s="6"/>
      <c r="B39" s="6"/>
      <c r="C39" s="11"/>
      <c r="D39" s="11"/>
    </row>
    <row r="40" spans="1:4" ht="15.75" customHeight="1" x14ac:dyDescent="0.25">
      <c r="A40" s="9" t="s">
        <v>42</v>
      </c>
      <c r="B40" s="9"/>
      <c r="C40" s="10">
        <f>SUM(C32,C25,C37)</f>
        <v>31945502</v>
      </c>
      <c r="D40" s="10">
        <f>SUM(D32,D25,D37)</f>
        <v>31945502</v>
      </c>
    </row>
  </sheetData>
  <sheetProtection selectLockedCells="1" selectUnlockedCells="1"/>
  <mergeCells count="9">
    <mergeCell ref="D7:D8"/>
    <mergeCell ref="A9:B9"/>
    <mergeCell ref="A25:B25"/>
    <mergeCell ref="A1:C1"/>
    <mergeCell ref="B2:C2"/>
    <mergeCell ref="A3:C3"/>
    <mergeCell ref="A4:C4"/>
    <mergeCell ref="A7:B8"/>
    <mergeCell ref="C7:C8"/>
  </mergeCells>
  <phoneticPr fontId="0" type="noConversion"/>
  <pageMargins left="0.23622047244094491" right="0.23622047244094491" top="0.74803149606299213" bottom="0.74803149606299213" header="0.51181102362204722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42"/>
  <sheetViews>
    <sheetView view="pageBreakPreview" topLeftCell="A14" zoomScaleNormal="100" zoomScaleSheetLayoutView="100" workbookViewId="0">
      <selection activeCell="C41" sqref="C41"/>
    </sheetView>
  </sheetViews>
  <sheetFormatPr defaultColWidth="11.5703125" defaultRowHeight="12.75" x14ac:dyDescent="0.2"/>
  <cols>
    <col min="1" max="1" width="7.140625" customWidth="1"/>
    <col min="2" max="2" width="49.28515625" customWidth="1"/>
    <col min="3" max="3" width="18.42578125" customWidth="1"/>
    <col min="4" max="4" width="18.5703125" customWidth="1"/>
    <col min="5" max="247" width="9.140625" customWidth="1"/>
  </cols>
  <sheetData>
    <row r="3" spans="1:4" ht="15.75" x14ac:dyDescent="0.2">
      <c r="A3" s="74"/>
      <c r="B3" s="74"/>
      <c r="C3" s="74"/>
    </row>
    <row r="4" spans="1:4" ht="15.75" x14ac:dyDescent="0.2">
      <c r="A4" s="2"/>
      <c r="B4" s="75" t="s">
        <v>99</v>
      </c>
      <c r="C4" s="75"/>
    </row>
    <row r="5" spans="1:4" ht="54" customHeight="1" x14ac:dyDescent="0.2">
      <c r="A5" s="76" t="s">
        <v>98</v>
      </c>
      <c r="B5" s="76"/>
      <c r="C5" s="76"/>
    </row>
    <row r="6" spans="1:4" ht="15.75" x14ac:dyDescent="0.2">
      <c r="A6" s="77" t="s">
        <v>124</v>
      </c>
      <c r="B6" s="77"/>
      <c r="C6" s="77"/>
    </row>
    <row r="7" spans="1:4" ht="12.75" customHeight="1" x14ac:dyDescent="0.2">
      <c r="A7" s="3"/>
      <c r="B7" s="3"/>
      <c r="C7" s="3"/>
    </row>
    <row r="8" spans="1:4" ht="12.75" customHeight="1" x14ac:dyDescent="0.2">
      <c r="A8" s="4"/>
      <c r="B8" s="4"/>
      <c r="C8" s="4"/>
    </row>
    <row r="9" spans="1:4" ht="12.75" customHeight="1" x14ac:dyDescent="0.2">
      <c r="A9" s="78" t="s">
        <v>1</v>
      </c>
      <c r="B9" s="78"/>
      <c r="C9" s="71" t="s">
        <v>2</v>
      </c>
      <c r="D9" s="71" t="s">
        <v>138</v>
      </c>
    </row>
    <row r="10" spans="1:4" ht="22.5" customHeight="1" x14ac:dyDescent="0.2">
      <c r="A10" s="78"/>
      <c r="B10" s="78"/>
      <c r="C10" s="71"/>
      <c r="D10" s="71"/>
    </row>
    <row r="11" spans="1:4" ht="15.75" x14ac:dyDescent="0.25">
      <c r="A11" s="72" t="s">
        <v>3</v>
      </c>
      <c r="B11" s="72"/>
      <c r="C11" s="5">
        <f>SUM(C12:C15)</f>
        <v>31945502</v>
      </c>
      <c r="D11" s="5">
        <f>SUM(D12:D15)</f>
        <v>31010667</v>
      </c>
    </row>
    <row r="12" spans="1:4" ht="15.75" x14ac:dyDescent="0.25">
      <c r="A12" s="6" t="s">
        <v>4</v>
      </c>
      <c r="B12" s="7" t="s">
        <v>5</v>
      </c>
      <c r="C12" s="8">
        <v>31945502</v>
      </c>
      <c r="D12" s="8">
        <v>31010667</v>
      </c>
    </row>
    <row r="13" spans="1:4" ht="15.75" x14ac:dyDescent="0.25">
      <c r="A13" s="6" t="s">
        <v>6</v>
      </c>
      <c r="B13" s="7" t="s">
        <v>7</v>
      </c>
      <c r="C13" s="8"/>
      <c r="D13" s="8"/>
    </row>
    <row r="14" spans="1:4" ht="15.75" x14ac:dyDescent="0.25">
      <c r="A14" s="6" t="s">
        <v>8</v>
      </c>
      <c r="B14" s="7" t="s">
        <v>9</v>
      </c>
      <c r="C14" s="8"/>
      <c r="D14" s="8"/>
    </row>
    <row r="15" spans="1:4" ht="15.75" x14ac:dyDescent="0.25">
      <c r="A15" s="6" t="s">
        <v>10</v>
      </c>
      <c r="B15" s="7" t="s">
        <v>11</v>
      </c>
      <c r="C15" s="8"/>
      <c r="D15" s="8"/>
    </row>
    <row r="16" spans="1:4" ht="15.75" x14ac:dyDescent="0.25">
      <c r="A16" s="6"/>
      <c r="B16" s="7"/>
      <c r="C16" s="8"/>
      <c r="D16" s="8"/>
    </row>
    <row r="17" spans="1:4" ht="15.75" x14ac:dyDescent="0.25">
      <c r="A17" s="9" t="s">
        <v>12</v>
      </c>
      <c r="B17" s="9"/>
      <c r="C17" s="10">
        <f>SUM(C18:C20)</f>
        <v>0</v>
      </c>
      <c r="D17" s="10">
        <f>SUM(D18:D20)</f>
        <v>0</v>
      </c>
    </row>
    <row r="18" spans="1:4" ht="15.75" x14ac:dyDescent="0.25">
      <c r="A18" s="6" t="s">
        <v>13</v>
      </c>
      <c r="B18" s="6" t="s">
        <v>14</v>
      </c>
      <c r="C18" s="8"/>
      <c r="D18" s="8"/>
    </row>
    <row r="19" spans="1:4" ht="15.75" x14ac:dyDescent="0.25">
      <c r="A19" s="6" t="s">
        <v>15</v>
      </c>
      <c r="B19" s="7" t="s">
        <v>16</v>
      </c>
      <c r="C19" s="11"/>
      <c r="D19" s="11"/>
    </row>
    <row r="20" spans="1:4" ht="15.75" x14ac:dyDescent="0.25">
      <c r="A20" s="6" t="s">
        <v>17</v>
      </c>
      <c r="B20" s="7" t="s">
        <v>18</v>
      </c>
      <c r="C20" s="11">
        <v>0</v>
      </c>
      <c r="D20" s="11">
        <v>0</v>
      </c>
    </row>
    <row r="21" spans="1:4" ht="15.75" x14ac:dyDescent="0.25">
      <c r="A21" s="12"/>
      <c r="B21" s="7"/>
      <c r="C21" s="11"/>
      <c r="D21" s="11"/>
    </row>
    <row r="22" spans="1:4" ht="15.75" x14ac:dyDescent="0.25">
      <c r="A22" s="9" t="s">
        <v>19</v>
      </c>
      <c r="B22" s="13"/>
      <c r="C22" s="10">
        <f>SUM(C23)</f>
        <v>0</v>
      </c>
      <c r="D22" s="10">
        <f>SUM(D23)</f>
        <v>910686</v>
      </c>
    </row>
    <row r="23" spans="1:4" ht="15.75" x14ac:dyDescent="0.25">
      <c r="A23" s="6" t="s">
        <v>20</v>
      </c>
      <c r="B23" s="7" t="s">
        <v>19</v>
      </c>
      <c r="C23" s="11">
        <v>0</v>
      </c>
      <c r="D23" s="11">
        <v>910686</v>
      </c>
    </row>
    <row r="24" spans="1:4" ht="15.75" x14ac:dyDescent="0.25">
      <c r="A24" s="6"/>
      <c r="B24" s="7"/>
      <c r="C24" s="11"/>
      <c r="D24" s="11"/>
    </row>
    <row r="25" spans="1:4" ht="15.75" x14ac:dyDescent="0.25">
      <c r="A25" s="9" t="s">
        <v>21</v>
      </c>
      <c r="B25" s="9"/>
      <c r="C25" s="10">
        <f>SUM(C11+C17+C22)</f>
        <v>31945502</v>
      </c>
      <c r="D25" s="10">
        <f>SUM(D11+D17+D22)</f>
        <v>31921353</v>
      </c>
    </row>
    <row r="26" spans="1:4" ht="15.75" x14ac:dyDescent="0.25">
      <c r="A26" s="14"/>
      <c r="B26" s="14"/>
      <c r="C26" s="15"/>
      <c r="D26" s="15"/>
    </row>
    <row r="27" spans="1:4" ht="15.75" x14ac:dyDescent="0.25">
      <c r="A27" s="73" t="s">
        <v>22</v>
      </c>
      <c r="B27" s="73"/>
      <c r="C27" s="10">
        <f>SUM(C28:C32)</f>
        <v>100000</v>
      </c>
      <c r="D27" s="10">
        <f>SUM(D28:D32)</f>
        <v>100000</v>
      </c>
    </row>
    <row r="28" spans="1:4" ht="15.75" x14ac:dyDescent="0.25">
      <c r="A28" s="6" t="s">
        <v>23</v>
      </c>
      <c r="B28" s="17" t="s">
        <v>24</v>
      </c>
      <c r="C28" s="8"/>
      <c r="D28" s="8"/>
    </row>
    <row r="29" spans="1:4" ht="15.75" x14ac:dyDescent="0.25">
      <c r="A29" s="6" t="s">
        <v>25</v>
      </c>
      <c r="B29" s="6" t="s">
        <v>26</v>
      </c>
      <c r="C29" s="8"/>
      <c r="D29" s="8"/>
    </row>
    <row r="30" spans="1:4" ht="15.75" x14ac:dyDescent="0.25">
      <c r="A30" s="6" t="s">
        <v>27</v>
      </c>
      <c r="B30" s="7" t="s">
        <v>28</v>
      </c>
      <c r="C30" s="8">
        <v>100000</v>
      </c>
      <c r="D30" s="8">
        <v>100000</v>
      </c>
    </row>
    <row r="31" spans="1:4" ht="15.75" x14ac:dyDescent="0.25">
      <c r="A31" s="6" t="s">
        <v>29</v>
      </c>
      <c r="B31" s="17" t="s">
        <v>30</v>
      </c>
      <c r="C31" s="8"/>
      <c r="D31" s="8"/>
    </row>
    <row r="32" spans="1:4" ht="15.75" x14ac:dyDescent="0.25">
      <c r="A32" s="6" t="s">
        <v>31</v>
      </c>
      <c r="B32" s="17" t="s">
        <v>32</v>
      </c>
      <c r="C32" s="8"/>
      <c r="D32" s="8"/>
    </row>
    <row r="33" spans="1:4" ht="15.75" x14ac:dyDescent="0.25">
      <c r="A33" s="6"/>
      <c r="B33" s="17"/>
      <c r="C33" s="8"/>
      <c r="D33" s="8"/>
    </row>
    <row r="34" spans="1:4" ht="15.75" x14ac:dyDescent="0.25">
      <c r="A34" s="16" t="s">
        <v>33</v>
      </c>
      <c r="B34" s="18"/>
      <c r="C34" s="10">
        <f>SUM(C35:C37)</f>
        <v>0</v>
      </c>
      <c r="D34" s="10">
        <f>SUM(D35:D37)</f>
        <v>0</v>
      </c>
    </row>
    <row r="35" spans="1:4" ht="15.75" x14ac:dyDescent="0.25">
      <c r="A35" s="7" t="s">
        <v>34</v>
      </c>
      <c r="B35" s="17" t="s">
        <v>35</v>
      </c>
      <c r="C35" s="11"/>
      <c r="D35" s="11"/>
    </row>
    <row r="36" spans="1:4" ht="15.75" x14ac:dyDescent="0.25">
      <c r="A36" s="7" t="s">
        <v>36</v>
      </c>
      <c r="B36" s="17" t="s">
        <v>37</v>
      </c>
      <c r="C36" s="11"/>
      <c r="D36" s="11"/>
    </row>
    <row r="37" spans="1:4" ht="15.75" x14ac:dyDescent="0.25">
      <c r="A37" s="6" t="s">
        <v>38</v>
      </c>
      <c r="B37" s="6" t="s">
        <v>39</v>
      </c>
      <c r="C37" s="11"/>
      <c r="D37" s="11"/>
    </row>
    <row r="38" spans="1:4" ht="15.75" x14ac:dyDescent="0.25">
      <c r="A38" s="6"/>
      <c r="B38" s="6"/>
      <c r="C38" s="11"/>
      <c r="D38" s="11"/>
    </row>
    <row r="39" spans="1:4" ht="15.75" x14ac:dyDescent="0.25">
      <c r="A39" s="9" t="s">
        <v>40</v>
      </c>
      <c r="B39" s="19"/>
      <c r="C39" s="10">
        <f>SUM(C40)</f>
        <v>31845502</v>
      </c>
      <c r="D39" s="10">
        <f>SUM(D40)</f>
        <v>31821353</v>
      </c>
    </row>
    <row r="40" spans="1:4" ht="15.75" x14ac:dyDescent="0.25">
      <c r="A40" s="6" t="s">
        <v>41</v>
      </c>
      <c r="B40" s="6" t="s">
        <v>40</v>
      </c>
      <c r="C40" s="11">
        <v>31845502</v>
      </c>
      <c r="D40" s="11">
        <v>31821353</v>
      </c>
    </row>
    <row r="41" spans="1:4" ht="15.75" x14ac:dyDescent="0.25">
      <c r="A41" s="6"/>
      <c r="B41" s="6"/>
      <c r="C41" s="11"/>
      <c r="D41" s="11"/>
    </row>
    <row r="42" spans="1:4" ht="15.75" x14ac:dyDescent="0.25">
      <c r="A42" s="9" t="s">
        <v>42</v>
      </c>
      <c r="B42" s="9"/>
      <c r="C42" s="10">
        <f>SUM(C34,C27,C39)</f>
        <v>31945502</v>
      </c>
      <c r="D42" s="10">
        <f>SUM(D34,D27,D39)</f>
        <v>31921353</v>
      </c>
    </row>
  </sheetData>
  <sheetProtection selectLockedCells="1" selectUnlockedCells="1"/>
  <mergeCells count="9">
    <mergeCell ref="D9:D10"/>
    <mergeCell ref="A11:B11"/>
    <mergeCell ref="A27:B27"/>
    <mergeCell ref="A3:C3"/>
    <mergeCell ref="B4:C4"/>
    <mergeCell ref="A5:C5"/>
    <mergeCell ref="A6:C6"/>
    <mergeCell ref="A9:B10"/>
    <mergeCell ref="C9:C10"/>
  </mergeCells>
  <phoneticPr fontId="0" type="noConversion"/>
  <pageMargins left="0.70866141732283472" right="0.70866141732283472" top="0.74803149606299213" bottom="0.74803149606299213" header="0.51181102362204722" footer="0.51181102362204722"/>
  <pageSetup paperSize="9" scale="93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9"/>
  <sheetViews>
    <sheetView view="pageBreakPreview" zoomScaleNormal="100" zoomScaleSheetLayoutView="100" workbookViewId="0">
      <selection activeCell="D21" sqref="D21"/>
    </sheetView>
  </sheetViews>
  <sheetFormatPr defaultRowHeight="12.75" x14ac:dyDescent="0.2"/>
  <cols>
    <col min="1" max="1" width="5.5703125" customWidth="1"/>
    <col min="2" max="2" width="51.28515625" customWidth="1"/>
    <col min="3" max="3" width="20.85546875" customWidth="1"/>
    <col min="4" max="4" width="21.85546875" customWidth="1"/>
  </cols>
  <sheetData>
    <row r="1" spans="1:4" ht="15.75" x14ac:dyDescent="0.2">
      <c r="A1" s="2"/>
      <c r="B1" s="75" t="s">
        <v>111</v>
      </c>
      <c r="C1" s="75"/>
    </row>
    <row r="2" spans="1:4" ht="15.75" x14ac:dyDescent="0.2">
      <c r="A2" s="76" t="s">
        <v>109</v>
      </c>
      <c r="B2" s="76"/>
      <c r="C2" s="76"/>
    </row>
    <row r="3" spans="1:4" ht="15.75" x14ac:dyDescent="0.2">
      <c r="A3" s="77" t="s">
        <v>124</v>
      </c>
      <c r="B3" s="77"/>
      <c r="C3" s="77"/>
    </row>
    <row r="4" spans="1:4" ht="15.75" x14ac:dyDescent="0.2">
      <c r="A4" s="3"/>
      <c r="B4" s="3"/>
      <c r="C4" s="3"/>
    </row>
    <row r="5" spans="1:4" ht="15.75" x14ac:dyDescent="0.2">
      <c r="A5" s="4"/>
      <c r="B5" s="4"/>
      <c r="C5" s="4"/>
    </row>
    <row r="6" spans="1:4" ht="12.75" customHeight="1" x14ac:dyDescent="0.2">
      <c r="A6" s="78" t="s">
        <v>1</v>
      </c>
      <c r="B6" s="78"/>
      <c r="C6" s="71" t="s">
        <v>2</v>
      </c>
      <c r="D6" s="71" t="s">
        <v>138</v>
      </c>
    </row>
    <row r="7" spans="1:4" ht="21" customHeight="1" x14ac:dyDescent="0.2">
      <c r="A7" s="78"/>
      <c r="B7" s="78"/>
      <c r="C7" s="71"/>
      <c r="D7" s="71"/>
    </row>
    <row r="8" spans="1:4" ht="15.75" x14ac:dyDescent="0.25">
      <c r="A8" s="72" t="s">
        <v>3</v>
      </c>
      <c r="B8" s="72"/>
      <c r="C8" s="5">
        <f>SUM(C9:C12)</f>
        <v>0</v>
      </c>
      <c r="D8" s="5">
        <f>SUM(D9:D12)</f>
        <v>0</v>
      </c>
    </row>
    <row r="9" spans="1:4" ht="15.75" x14ac:dyDescent="0.25">
      <c r="A9" s="6" t="s">
        <v>4</v>
      </c>
      <c r="B9" s="7" t="s">
        <v>5</v>
      </c>
      <c r="C9" s="8"/>
      <c r="D9" s="8"/>
    </row>
    <row r="10" spans="1:4" ht="15.75" x14ac:dyDescent="0.25">
      <c r="A10" s="6" t="s">
        <v>6</v>
      </c>
      <c r="B10" s="7" t="s">
        <v>7</v>
      </c>
      <c r="C10" s="8"/>
      <c r="D10" s="8"/>
    </row>
    <row r="11" spans="1:4" ht="15.75" x14ac:dyDescent="0.25">
      <c r="A11" s="6" t="s">
        <v>8</v>
      </c>
      <c r="B11" s="7" t="s">
        <v>9</v>
      </c>
      <c r="C11" s="8"/>
      <c r="D11" s="8"/>
    </row>
    <row r="12" spans="1:4" ht="15.75" x14ac:dyDescent="0.25">
      <c r="A12" s="6" t="s">
        <v>10</v>
      </c>
      <c r="B12" s="7" t="s">
        <v>11</v>
      </c>
      <c r="C12" s="8"/>
      <c r="D12" s="8"/>
    </row>
    <row r="13" spans="1:4" ht="15.75" x14ac:dyDescent="0.25">
      <c r="A13" s="6"/>
      <c r="B13" s="7"/>
      <c r="C13" s="8"/>
      <c r="D13" s="8"/>
    </row>
    <row r="14" spans="1:4" ht="15.75" x14ac:dyDescent="0.25">
      <c r="A14" s="9" t="s">
        <v>12</v>
      </c>
      <c r="B14" s="9"/>
      <c r="C14" s="10">
        <f>SUM(C15:C17)</f>
        <v>0</v>
      </c>
      <c r="D14" s="10">
        <f>SUM(D15:D17)</f>
        <v>0</v>
      </c>
    </row>
    <row r="15" spans="1:4" ht="15.75" x14ac:dyDescent="0.25">
      <c r="A15" s="6" t="s">
        <v>13</v>
      </c>
      <c r="B15" s="6" t="s">
        <v>14</v>
      </c>
      <c r="C15" s="8"/>
      <c r="D15" s="8"/>
    </row>
    <row r="16" spans="1:4" ht="15.75" x14ac:dyDescent="0.25">
      <c r="A16" s="6" t="s">
        <v>15</v>
      </c>
      <c r="B16" s="7" t="s">
        <v>16</v>
      </c>
      <c r="C16" s="11"/>
      <c r="D16" s="11"/>
    </row>
    <row r="17" spans="1:4" ht="15.75" x14ac:dyDescent="0.25">
      <c r="A17" s="6" t="s">
        <v>17</v>
      </c>
      <c r="B17" s="7" t="s">
        <v>18</v>
      </c>
      <c r="C17" s="11">
        <v>0</v>
      </c>
      <c r="D17" s="11">
        <v>0</v>
      </c>
    </row>
    <row r="18" spans="1:4" ht="15.75" x14ac:dyDescent="0.25">
      <c r="A18" s="12"/>
      <c r="B18" s="7"/>
      <c r="C18" s="11"/>
      <c r="D18" s="11"/>
    </row>
    <row r="19" spans="1:4" ht="15.75" x14ac:dyDescent="0.25">
      <c r="A19" s="9" t="s">
        <v>19</v>
      </c>
      <c r="B19" s="13"/>
      <c r="C19" s="10">
        <f>SUM(C20)</f>
        <v>31845502</v>
      </c>
      <c r="D19" s="10">
        <f>SUM(D20)</f>
        <v>31845502</v>
      </c>
    </row>
    <row r="20" spans="1:4" ht="15.75" x14ac:dyDescent="0.25">
      <c r="A20" s="6" t="s">
        <v>20</v>
      </c>
      <c r="B20" s="7" t="s">
        <v>19</v>
      </c>
      <c r="C20" s="11">
        <v>31845502</v>
      </c>
      <c r="D20" s="11">
        <v>31845502</v>
      </c>
    </row>
    <row r="21" spans="1:4" ht="15.75" x14ac:dyDescent="0.25">
      <c r="A21" s="6"/>
      <c r="B21" s="7"/>
      <c r="C21" s="11"/>
      <c r="D21" s="11"/>
    </row>
    <row r="22" spans="1:4" ht="15.75" x14ac:dyDescent="0.25">
      <c r="A22" s="9" t="s">
        <v>21</v>
      </c>
      <c r="B22" s="9"/>
      <c r="C22" s="10">
        <f>SUM(C8+C14+C19)</f>
        <v>31845502</v>
      </c>
      <c r="D22" s="10">
        <f>SUM(D8+D14+D19)</f>
        <v>31845502</v>
      </c>
    </row>
    <row r="23" spans="1:4" ht="15.75" x14ac:dyDescent="0.25">
      <c r="A23" s="14"/>
      <c r="B23" s="14"/>
      <c r="C23" s="15"/>
      <c r="D23" s="15"/>
    </row>
    <row r="24" spans="1:4" ht="15.75" x14ac:dyDescent="0.25">
      <c r="A24" s="73" t="s">
        <v>22</v>
      </c>
      <c r="B24" s="73"/>
      <c r="C24" s="10">
        <f>SUM(C25:C29)</f>
        <v>31845502</v>
      </c>
      <c r="D24" s="10">
        <f>SUM(D25:D29)</f>
        <v>31845502</v>
      </c>
    </row>
    <row r="25" spans="1:4" ht="15.75" x14ac:dyDescent="0.25">
      <c r="A25" s="6" t="s">
        <v>23</v>
      </c>
      <c r="B25" s="17" t="s">
        <v>24</v>
      </c>
      <c r="C25" s="8">
        <v>21741502</v>
      </c>
      <c r="D25" s="8">
        <v>21751502</v>
      </c>
    </row>
    <row r="26" spans="1:4" ht="15.75" x14ac:dyDescent="0.25">
      <c r="A26" s="6" t="s">
        <v>25</v>
      </c>
      <c r="B26" s="6" t="s">
        <v>26</v>
      </c>
      <c r="C26" s="8">
        <v>4324000</v>
      </c>
      <c r="D26" s="8">
        <v>4324000</v>
      </c>
    </row>
    <row r="27" spans="1:4" ht="15.75" x14ac:dyDescent="0.25">
      <c r="A27" s="6" t="s">
        <v>27</v>
      </c>
      <c r="B27" s="7" t="s">
        <v>28</v>
      </c>
      <c r="C27" s="8">
        <v>5780000</v>
      </c>
      <c r="D27" s="8">
        <v>5770000</v>
      </c>
    </row>
    <row r="28" spans="1:4" ht="15.75" x14ac:dyDescent="0.25">
      <c r="A28" s="6" t="s">
        <v>29</v>
      </c>
      <c r="B28" s="17" t="s">
        <v>30</v>
      </c>
      <c r="C28" s="8"/>
      <c r="D28" s="8"/>
    </row>
    <row r="29" spans="1:4" ht="15.75" x14ac:dyDescent="0.25">
      <c r="A29" s="6" t="s">
        <v>31</v>
      </c>
      <c r="B29" s="17" t="s">
        <v>32</v>
      </c>
      <c r="C29" s="8"/>
      <c r="D29" s="8"/>
    </row>
    <row r="30" spans="1:4" ht="15.75" x14ac:dyDescent="0.25">
      <c r="A30" s="6"/>
      <c r="B30" s="17"/>
      <c r="C30" s="8"/>
      <c r="D30" s="8"/>
    </row>
    <row r="31" spans="1:4" ht="15.75" x14ac:dyDescent="0.25">
      <c r="A31" s="16" t="s">
        <v>33</v>
      </c>
      <c r="B31" s="18"/>
      <c r="C31" s="10">
        <f>SUM(C32:C34)</f>
        <v>0</v>
      </c>
      <c r="D31" s="10">
        <f>SUM(D32:D34)</f>
        <v>0</v>
      </c>
    </row>
    <row r="32" spans="1:4" ht="15.75" x14ac:dyDescent="0.25">
      <c r="A32" s="7" t="s">
        <v>34</v>
      </c>
      <c r="B32" s="17" t="s">
        <v>35</v>
      </c>
      <c r="C32" s="11"/>
      <c r="D32" s="11"/>
    </row>
    <row r="33" spans="1:4" ht="15.75" x14ac:dyDescent="0.25">
      <c r="A33" s="7" t="s">
        <v>36</v>
      </c>
      <c r="B33" s="17" t="s">
        <v>37</v>
      </c>
      <c r="C33" s="11"/>
      <c r="D33" s="11"/>
    </row>
    <row r="34" spans="1:4" ht="15.75" x14ac:dyDescent="0.25">
      <c r="A34" s="6" t="s">
        <v>38</v>
      </c>
      <c r="B34" s="6" t="s">
        <v>39</v>
      </c>
      <c r="C34" s="11"/>
      <c r="D34" s="11"/>
    </row>
    <row r="35" spans="1:4" ht="15.75" x14ac:dyDescent="0.25">
      <c r="A35" s="6"/>
      <c r="B35" s="6"/>
      <c r="C35" s="11"/>
      <c r="D35" s="11"/>
    </row>
    <row r="36" spans="1:4" ht="15.75" x14ac:dyDescent="0.25">
      <c r="A36" s="9" t="s">
        <v>40</v>
      </c>
      <c r="B36" s="19"/>
      <c r="C36" s="10">
        <f>SUM(C37)</f>
        <v>0</v>
      </c>
      <c r="D36" s="10">
        <f>SUM(D37)</f>
        <v>0</v>
      </c>
    </row>
    <row r="37" spans="1:4" ht="15.75" x14ac:dyDescent="0.25">
      <c r="A37" s="6" t="s">
        <v>41</v>
      </c>
      <c r="B37" s="6" t="s">
        <v>40</v>
      </c>
      <c r="C37" s="11"/>
      <c r="D37" s="11"/>
    </row>
    <row r="38" spans="1:4" ht="15.75" x14ac:dyDescent="0.25">
      <c r="A38" s="6"/>
      <c r="B38" s="6"/>
      <c r="C38" s="11"/>
      <c r="D38" s="11"/>
    </row>
    <row r="39" spans="1:4" ht="15.75" x14ac:dyDescent="0.25">
      <c r="A39" s="9" t="s">
        <v>42</v>
      </c>
      <c r="B39" s="9"/>
      <c r="C39" s="10">
        <f>SUM(C31,C24,C36)</f>
        <v>31845502</v>
      </c>
      <c r="D39" s="10">
        <f>SUM(D31,D24,D36)</f>
        <v>31845502</v>
      </c>
    </row>
  </sheetData>
  <mergeCells count="8">
    <mergeCell ref="D6:D7"/>
    <mergeCell ref="A24:B24"/>
    <mergeCell ref="B1:C1"/>
    <mergeCell ref="A2:C2"/>
    <mergeCell ref="A3:C3"/>
    <mergeCell ref="A6:B7"/>
    <mergeCell ref="C6:C7"/>
    <mergeCell ref="A8:B8"/>
  </mergeCells>
  <phoneticPr fontId="0" type="noConversion"/>
  <pageMargins left="0.7" right="0.7" top="0.75" bottom="0.75" header="0.3" footer="0.3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view="pageBreakPreview" topLeftCell="A7" zoomScaleNormal="100" zoomScaleSheetLayoutView="100" workbookViewId="0">
      <selection activeCell="G10" sqref="G10"/>
    </sheetView>
  </sheetViews>
  <sheetFormatPr defaultRowHeight="12.75" x14ac:dyDescent="0.2"/>
  <cols>
    <col min="1" max="1" width="4.7109375" customWidth="1"/>
    <col min="2" max="2" width="5.42578125" customWidth="1"/>
    <col min="3" max="3" width="7.28515625" customWidth="1"/>
    <col min="4" max="4" width="4" customWidth="1"/>
    <col min="5" max="5" width="46" customWidth="1"/>
    <col min="6" max="6" width="15.85546875" customWidth="1"/>
    <col min="7" max="7" width="14" customWidth="1"/>
  </cols>
  <sheetData>
    <row r="1" spans="1:7" ht="15.75" x14ac:dyDescent="0.25">
      <c r="A1" s="87"/>
      <c r="B1" s="87"/>
      <c r="C1" s="87"/>
      <c r="D1" s="87"/>
      <c r="E1" s="87"/>
      <c r="F1" s="87"/>
    </row>
    <row r="2" spans="1:7" ht="15.75" x14ac:dyDescent="0.25">
      <c r="A2" s="20"/>
      <c r="B2" s="20"/>
      <c r="C2" s="20"/>
      <c r="D2" s="20"/>
      <c r="E2" s="75" t="s">
        <v>99</v>
      </c>
      <c r="F2" s="75"/>
    </row>
    <row r="3" spans="1:7" ht="37.5" customHeight="1" x14ac:dyDescent="0.2">
      <c r="A3" s="76" t="s">
        <v>108</v>
      </c>
      <c r="B3" s="76"/>
      <c r="C3" s="76"/>
      <c r="D3" s="76"/>
      <c r="E3" s="76"/>
      <c r="F3" s="76"/>
      <c r="G3" s="22"/>
    </row>
    <row r="4" spans="1:7" ht="15" customHeight="1" x14ac:dyDescent="0.25">
      <c r="A4" s="88" t="s">
        <v>125</v>
      </c>
      <c r="B4" s="88"/>
      <c r="C4" s="88"/>
      <c r="D4" s="88"/>
      <c r="E4" s="88"/>
      <c r="F4" s="88"/>
      <c r="G4" s="22"/>
    </row>
    <row r="5" spans="1:7" ht="15" customHeight="1" x14ac:dyDescent="0.25">
      <c r="A5" s="88" t="s">
        <v>43</v>
      </c>
      <c r="B5" s="88"/>
      <c r="C5" s="88"/>
      <c r="D5" s="88"/>
      <c r="E5" s="88"/>
      <c r="F5" s="88"/>
      <c r="G5" s="22"/>
    </row>
    <row r="6" spans="1:7" ht="15" customHeight="1" x14ac:dyDescent="0.25">
      <c r="A6" s="21"/>
      <c r="B6" s="21"/>
      <c r="C6" s="21"/>
      <c r="D6" s="21"/>
      <c r="E6" s="21"/>
      <c r="F6" s="21"/>
    </row>
    <row r="7" spans="1:7" ht="15.75" x14ac:dyDescent="0.25">
      <c r="A7" s="23"/>
      <c r="B7" s="23"/>
      <c r="C7" s="23"/>
      <c r="D7" s="23"/>
      <c r="E7" s="24"/>
      <c r="F7" s="24"/>
    </row>
    <row r="8" spans="1:7" ht="15.75" customHeight="1" x14ac:dyDescent="0.2">
      <c r="A8" s="81" t="s">
        <v>44</v>
      </c>
      <c r="B8" s="82"/>
      <c r="C8" s="82"/>
      <c r="D8" s="82"/>
      <c r="E8" s="83"/>
      <c r="F8" s="79" t="s">
        <v>2</v>
      </c>
      <c r="G8" s="79" t="s">
        <v>138</v>
      </c>
    </row>
    <row r="9" spans="1:7" ht="12.75" customHeight="1" x14ac:dyDescent="0.2">
      <c r="A9" s="84"/>
      <c r="B9" s="85"/>
      <c r="C9" s="85"/>
      <c r="D9" s="85"/>
      <c r="E9" s="86"/>
      <c r="F9" s="80"/>
      <c r="G9" s="80"/>
    </row>
    <row r="10" spans="1:7" ht="15.75" x14ac:dyDescent="0.25">
      <c r="A10" s="9" t="s">
        <v>45</v>
      </c>
      <c r="B10" s="16"/>
      <c r="C10" s="16"/>
      <c r="D10" s="16"/>
      <c r="E10" s="16"/>
      <c r="F10" s="26">
        <f>F11</f>
        <v>31845502</v>
      </c>
      <c r="G10" s="26">
        <f>G11</f>
        <v>31845502</v>
      </c>
    </row>
    <row r="11" spans="1:7" ht="15.75" x14ac:dyDescent="0.25">
      <c r="A11" s="27" t="s">
        <v>20</v>
      </c>
      <c r="B11" s="27"/>
      <c r="C11" s="27" t="s">
        <v>19</v>
      </c>
      <c r="D11" s="27"/>
      <c r="E11" s="28"/>
      <c r="F11" s="29">
        <f>SUM(F12+F13)</f>
        <v>31845502</v>
      </c>
      <c r="G11" s="29">
        <f>SUM(G12+G13)</f>
        <v>31845502</v>
      </c>
    </row>
    <row r="12" spans="1:7" ht="15.75" x14ac:dyDescent="0.25">
      <c r="A12" s="28"/>
      <c r="B12" s="28" t="s">
        <v>131</v>
      </c>
      <c r="C12" s="28"/>
      <c r="D12" s="28" t="s">
        <v>132</v>
      </c>
      <c r="E12" s="28"/>
      <c r="F12" s="30">
        <v>0</v>
      </c>
      <c r="G12" s="30">
        <v>24149</v>
      </c>
    </row>
    <row r="13" spans="1:7" ht="15.75" x14ac:dyDescent="0.25">
      <c r="A13" s="31"/>
      <c r="B13" s="33" t="s">
        <v>110</v>
      </c>
      <c r="C13" s="32"/>
      <c r="D13" s="33" t="s">
        <v>139</v>
      </c>
      <c r="E13" s="33"/>
      <c r="F13" s="30">
        <v>31845502</v>
      </c>
      <c r="G13" s="30">
        <v>31821353</v>
      </c>
    </row>
    <row r="14" spans="1:7" ht="15.75" customHeight="1" x14ac:dyDescent="0.25">
      <c r="A14" s="34"/>
      <c r="B14" s="34"/>
      <c r="C14" s="34" t="s">
        <v>46</v>
      </c>
      <c r="D14" s="34"/>
      <c r="E14" s="34"/>
      <c r="F14" s="35">
        <f>F10</f>
        <v>31845502</v>
      </c>
      <c r="G14" s="35">
        <f>G10</f>
        <v>31845502</v>
      </c>
    </row>
    <row r="15" spans="1:7" ht="15.75" customHeight="1" x14ac:dyDescent="0.25">
      <c r="A15" s="28"/>
      <c r="B15" s="28"/>
      <c r="C15" s="27"/>
      <c r="D15" s="28"/>
      <c r="E15" s="28"/>
      <c r="F15" s="36"/>
      <c r="G15" s="36"/>
    </row>
    <row r="16" spans="1:7" ht="15.75" customHeight="1" x14ac:dyDescent="0.25">
      <c r="A16" s="27" t="s">
        <v>4</v>
      </c>
      <c r="B16" s="27"/>
      <c r="C16" s="27" t="s">
        <v>5</v>
      </c>
      <c r="D16" s="27"/>
      <c r="E16" s="28"/>
      <c r="F16" s="38">
        <v>31845502</v>
      </c>
      <c r="G16" s="38">
        <v>31845502</v>
      </c>
    </row>
    <row r="17" spans="1:7" ht="15.75" customHeight="1" x14ac:dyDescent="0.25">
      <c r="A17" s="27" t="s">
        <v>13</v>
      </c>
      <c r="B17" s="27"/>
      <c r="C17" s="27" t="s">
        <v>14</v>
      </c>
      <c r="D17" s="27"/>
      <c r="E17" s="27"/>
      <c r="F17" s="38"/>
      <c r="G17" s="38"/>
    </row>
    <row r="18" spans="1:7" ht="15.75" customHeight="1" x14ac:dyDescent="0.25">
      <c r="A18" s="27" t="s">
        <v>6</v>
      </c>
      <c r="B18" s="27"/>
      <c r="C18" s="27" t="s">
        <v>7</v>
      </c>
      <c r="D18" s="27"/>
      <c r="E18" s="27"/>
      <c r="F18" s="38"/>
      <c r="G18" s="38"/>
    </row>
    <row r="19" spans="1:7" ht="15.75" customHeight="1" x14ac:dyDescent="0.25">
      <c r="A19" s="27" t="s">
        <v>8</v>
      </c>
      <c r="B19" s="27"/>
      <c r="C19" s="27" t="s">
        <v>9</v>
      </c>
      <c r="D19" s="27"/>
      <c r="E19" s="27"/>
      <c r="F19" s="38"/>
      <c r="G19" s="38"/>
    </row>
    <row r="20" spans="1:7" ht="15.75" customHeight="1" x14ac:dyDescent="0.25">
      <c r="A20" s="27" t="s">
        <v>15</v>
      </c>
      <c r="B20" s="27"/>
      <c r="C20" s="27" t="s">
        <v>16</v>
      </c>
      <c r="D20" s="27"/>
      <c r="E20" s="27"/>
      <c r="F20" s="38"/>
      <c r="G20" s="38"/>
    </row>
    <row r="21" spans="1:7" ht="15.75" customHeight="1" x14ac:dyDescent="0.25">
      <c r="A21" s="27" t="s">
        <v>10</v>
      </c>
      <c r="B21" s="27"/>
      <c r="C21" s="27" t="s">
        <v>11</v>
      </c>
      <c r="D21" s="27"/>
      <c r="E21" s="27"/>
      <c r="F21" s="38"/>
      <c r="G21" s="38"/>
    </row>
    <row r="22" spans="1:7" ht="15.75" customHeight="1" x14ac:dyDescent="0.25">
      <c r="A22" s="27" t="s">
        <v>17</v>
      </c>
      <c r="B22" s="27"/>
      <c r="C22" s="27" t="s">
        <v>18</v>
      </c>
      <c r="D22" s="27"/>
      <c r="E22" s="27"/>
      <c r="F22" s="38"/>
      <c r="G22" s="38"/>
    </row>
    <row r="23" spans="1:7" ht="15.75" customHeight="1" x14ac:dyDescent="0.25">
      <c r="A23" s="27" t="s">
        <v>20</v>
      </c>
      <c r="B23" s="27"/>
      <c r="C23" s="27" t="s">
        <v>19</v>
      </c>
      <c r="D23" s="27"/>
      <c r="E23" s="27"/>
      <c r="F23" s="38"/>
      <c r="G23" s="38"/>
    </row>
    <row r="24" spans="1:7" ht="15.75" customHeight="1" x14ac:dyDescent="0.25">
      <c r="A24" s="28"/>
      <c r="B24" s="28"/>
      <c r="C24" s="27" t="s">
        <v>46</v>
      </c>
      <c r="D24" s="28"/>
      <c r="E24" s="28"/>
      <c r="F24" s="36">
        <f>SUM(F16:F23)</f>
        <v>31845502</v>
      </c>
      <c r="G24" s="36">
        <f>SUM(G16:G23)</f>
        <v>31845502</v>
      </c>
    </row>
  </sheetData>
  <sheetProtection selectLockedCells="1" selectUnlockedCells="1"/>
  <mergeCells count="8">
    <mergeCell ref="G8:G9"/>
    <mergeCell ref="A8:E9"/>
    <mergeCell ref="F8:F9"/>
    <mergeCell ref="A1:F1"/>
    <mergeCell ref="E2:F2"/>
    <mergeCell ref="A3:F3"/>
    <mergeCell ref="A4:F4"/>
    <mergeCell ref="A5:F5"/>
  </mergeCells>
  <phoneticPr fontId="0" type="noConversion"/>
  <pageMargins left="0.23622047244094491" right="0.23622047244094491" top="0.74803149606299213" bottom="0.74803149606299213" header="0.51181102362204722" footer="0.51181102362204722"/>
  <pageSetup paperSize="9" scale="88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view="pageBreakPreview" zoomScaleNormal="100" zoomScaleSheetLayoutView="100" workbookViewId="0">
      <selection activeCell="H10" sqref="H10"/>
    </sheetView>
  </sheetViews>
  <sheetFormatPr defaultColWidth="9.140625" defaultRowHeight="15.75" x14ac:dyDescent="0.25"/>
  <cols>
    <col min="1" max="1" width="4.28515625" style="1" customWidth="1"/>
    <col min="2" max="2" width="4.7109375" style="1" customWidth="1"/>
    <col min="3" max="3" width="6.7109375" style="1" customWidth="1"/>
    <col min="4" max="4" width="3.5703125" style="1" customWidth="1"/>
    <col min="5" max="5" width="48" style="1" customWidth="1"/>
    <col min="6" max="6" width="10.28515625" style="1" customWidth="1"/>
    <col min="7" max="7" width="11.28515625" style="1" customWidth="1"/>
    <col min="8" max="8" width="12" style="1" customWidth="1"/>
    <col min="9" max="16384" width="9.140625" style="1"/>
  </cols>
  <sheetData>
    <row r="1" spans="1:8" x14ac:dyDescent="0.25">
      <c r="A1" s="87"/>
      <c r="B1" s="87"/>
      <c r="C1" s="87"/>
      <c r="D1" s="87"/>
      <c r="E1" s="87"/>
      <c r="F1" s="87"/>
      <c r="G1" s="87"/>
      <c r="H1" s="23"/>
    </row>
    <row r="2" spans="1:8" ht="15.75" customHeight="1" x14ac:dyDescent="0.25">
      <c r="A2" s="23"/>
      <c r="B2" s="23"/>
      <c r="C2" s="23"/>
      <c r="D2" s="23"/>
      <c r="E2" s="75" t="s">
        <v>100</v>
      </c>
      <c r="F2" s="75"/>
      <c r="G2" s="75"/>
      <c r="H2" s="23"/>
    </row>
    <row r="3" spans="1:8" ht="35.25" customHeight="1" x14ac:dyDescent="0.25">
      <c r="A3" s="76" t="s">
        <v>109</v>
      </c>
      <c r="B3" s="76"/>
      <c r="C3" s="76"/>
      <c r="D3" s="76"/>
      <c r="E3" s="76"/>
      <c r="F3" s="76"/>
      <c r="G3" s="76"/>
      <c r="H3" s="23"/>
    </row>
    <row r="4" spans="1:8" ht="15.75" customHeight="1" x14ac:dyDescent="0.25">
      <c r="A4" s="88" t="s">
        <v>126</v>
      </c>
      <c r="B4" s="88"/>
      <c r="C4" s="88"/>
      <c r="D4" s="88"/>
      <c r="E4" s="88"/>
      <c r="F4" s="88"/>
      <c r="G4" s="88"/>
      <c r="H4" s="23"/>
    </row>
    <row r="5" spans="1:8" ht="15.75" customHeight="1" x14ac:dyDescent="0.25">
      <c r="A5" s="88" t="s">
        <v>47</v>
      </c>
      <c r="B5" s="88"/>
      <c r="C5" s="88"/>
      <c r="D5" s="88"/>
      <c r="E5" s="88"/>
      <c r="F5" s="88"/>
      <c r="G5" s="88"/>
      <c r="H5" s="23"/>
    </row>
    <row r="6" spans="1:8" ht="15.75" customHeight="1" x14ac:dyDescent="0.25">
      <c r="A6" s="23"/>
      <c r="B6" s="23"/>
      <c r="C6" s="23"/>
      <c r="D6" s="23"/>
      <c r="E6" s="24"/>
      <c r="F6" s="24"/>
      <c r="G6" s="24"/>
      <c r="H6" s="23"/>
    </row>
    <row r="7" spans="1:8" ht="15.75" customHeight="1" x14ac:dyDescent="0.25">
      <c r="A7" s="90" t="s">
        <v>48</v>
      </c>
      <c r="B7" s="90"/>
      <c r="C7" s="90"/>
      <c r="D7" s="90"/>
      <c r="E7" s="90"/>
      <c r="F7" s="90"/>
      <c r="G7" s="89" t="s">
        <v>2</v>
      </c>
      <c r="H7" s="89" t="s">
        <v>138</v>
      </c>
    </row>
    <row r="8" spans="1:8" ht="15.75" customHeight="1" x14ac:dyDescent="0.25">
      <c r="A8" s="90"/>
      <c r="B8" s="90"/>
      <c r="C8" s="90"/>
      <c r="D8" s="90"/>
      <c r="E8" s="90"/>
      <c r="F8" s="90"/>
      <c r="G8" s="89"/>
      <c r="H8" s="89"/>
    </row>
    <row r="9" spans="1:8" ht="15.75" customHeight="1" x14ac:dyDescent="0.25">
      <c r="A9" s="90"/>
      <c r="B9" s="90"/>
      <c r="C9" s="90"/>
      <c r="D9" s="90"/>
      <c r="E9" s="90"/>
      <c r="F9" s="90"/>
      <c r="G9" s="89"/>
      <c r="H9" s="89"/>
    </row>
    <row r="10" spans="1:8" ht="15.75" customHeight="1" x14ac:dyDescent="0.25">
      <c r="A10" s="34" t="s">
        <v>8</v>
      </c>
      <c r="B10" s="34"/>
      <c r="C10" s="34" t="s">
        <v>130</v>
      </c>
      <c r="D10" s="34"/>
      <c r="E10" s="34"/>
      <c r="F10" s="25"/>
      <c r="G10" s="26">
        <v>0</v>
      </c>
      <c r="H10" s="26">
        <v>0</v>
      </c>
    </row>
    <row r="11" spans="1:8" ht="15.75" customHeight="1" x14ac:dyDescent="0.25">
      <c r="A11" s="28"/>
      <c r="B11" s="27" t="s">
        <v>131</v>
      </c>
      <c r="C11" s="27"/>
      <c r="D11" s="27" t="s">
        <v>132</v>
      </c>
      <c r="E11" s="27"/>
      <c r="F11" s="28"/>
      <c r="G11" s="38">
        <v>0</v>
      </c>
      <c r="H11" s="38">
        <v>24149</v>
      </c>
    </row>
    <row r="12" spans="1:8" ht="15.75" customHeight="1" x14ac:dyDescent="0.25">
      <c r="A12" s="28"/>
      <c r="B12" s="28"/>
      <c r="C12" s="28" t="s">
        <v>133</v>
      </c>
      <c r="D12" s="28" t="s">
        <v>134</v>
      </c>
      <c r="E12" s="28"/>
      <c r="F12" s="28"/>
      <c r="G12" s="38">
        <v>0</v>
      </c>
      <c r="H12" s="38">
        <v>21149</v>
      </c>
    </row>
    <row r="13" spans="1:8" ht="15.75" customHeight="1" x14ac:dyDescent="0.25">
      <c r="A13" s="28"/>
      <c r="C13" s="28" t="s">
        <v>110</v>
      </c>
      <c r="D13" s="28" t="s">
        <v>135</v>
      </c>
      <c r="E13" s="28"/>
      <c r="F13" s="28"/>
      <c r="G13" s="38">
        <v>31845502</v>
      </c>
      <c r="H13" s="38">
        <v>31821353</v>
      </c>
    </row>
    <row r="14" spans="1:8" s="70" customFormat="1" ht="15.75" customHeight="1" x14ac:dyDescent="0.25">
      <c r="A14" s="27"/>
      <c r="B14" s="27" t="s">
        <v>136</v>
      </c>
      <c r="C14" s="27"/>
      <c r="D14" s="27" t="s">
        <v>137</v>
      </c>
      <c r="E14" s="27"/>
      <c r="F14" s="27"/>
      <c r="G14" s="36">
        <f>G13+G11</f>
        <v>31845502</v>
      </c>
      <c r="H14" s="36">
        <f>H13+H11</f>
        <v>31845502</v>
      </c>
    </row>
    <row r="15" spans="1:8" ht="15.75" customHeight="1" x14ac:dyDescent="0.25">
      <c r="A15" s="34" t="s">
        <v>8</v>
      </c>
      <c r="B15" s="34"/>
      <c r="C15" s="34" t="s">
        <v>19</v>
      </c>
      <c r="D15" s="34"/>
      <c r="E15" s="34"/>
      <c r="F15" s="25"/>
      <c r="G15" s="26">
        <f>G14</f>
        <v>31845502</v>
      </c>
      <c r="H15" s="26">
        <f>H14</f>
        <v>31845502</v>
      </c>
    </row>
    <row r="16" spans="1:8" ht="15.75" customHeight="1" x14ac:dyDescent="0.25">
      <c r="A16" s="28"/>
      <c r="B16" s="28"/>
      <c r="C16" s="28"/>
      <c r="D16" s="28"/>
      <c r="E16" s="28"/>
      <c r="F16" s="28"/>
      <c r="G16" s="38"/>
      <c r="H16" s="38"/>
    </row>
    <row r="17" spans="1:8" ht="15.75" customHeight="1" x14ac:dyDescent="0.25">
      <c r="A17" s="34"/>
      <c r="B17" s="34"/>
      <c r="C17" s="34" t="s">
        <v>46</v>
      </c>
      <c r="D17" s="34"/>
      <c r="E17" s="34"/>
      <c r="F17" s="34"/>
      <c r="G17" s="35">
        <f>G10+G15</f>
        <v>31845502</v>
      </c>
      <c r="H17" s="35">
        <f>H10+H15</f>
        <v>31845502</v>
      </c>
    </row>
  </sheetData>
  <sheetProtection selectLockedCells="1" selectUnlockedCells="1"/>
  <mergeCells count="8">
    <mergeCell ref="H7:H9"/>
    <mergeCell ref="A7:F9"/>
    <mergeCell ref="G7:G9"/>
    <mergeCell ref="A1:G1"/>
    <mergeCell ref="E2:G2"/>
    <mergeCell ref="A3:G3"/>
    <mergeCell ref="A4:G4"/>
    <mergeCell ref="A5:G5"/>
  </mergeCells>
  <phoneticPr fontId="0" type="noConversion"/>
  <pageMargins left="0.23622047244094491" right="0.23622047244094491" top="0.74803149606299213" bottom="0.74803149606299213" header="0.51181102362204722" footer="0.51181102362204722"/>
  <pageSetup paperSize="9" scale="86" firstPageNumber="0" orientation="portrait" horizontalDpi="300" verticalDpi="300" r:id="rId1"/>
  <headerFooter alignWithMargins="0"/>
  <cellWatches>
    <cellWatch r="E2"/>
  </cellWatch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0"/>
  <sheetViews>
    <sheetView tabSelected="1" view="pageBreakPreview" zoomScaleNormal="100" zoomScaleSheetLayoutView="100" workbookViewId="0">
      <selection activeCell="H3" sqref="H3"/>
    </sheetView>
  </sheetViews>
  <sheetFormatPr defaultColWidth="9.140625" defaultRowHeight="15.75" customHeight="1" x14ac:dyDescent="0.25"/>
  <cols>
    <col min="1" max="1" width="3.28515625" style="41" customWidth="1"/>
    <col min="2" max="2" width="4.85546875" style="40" customWidth="1"/>
    <col min="3" max="3" width="7.140625" style="40" customWidth="1"/>
    <col min="4" max="4" width="6.42578125" style="40" customWidth="1"/>
    <col min="5" max="5" width="46.28515625" style="40" customWidth="1"/>
    <col min="6" max="6" width="8.85546875" style="40" customWidth="1"/>
    <col min="7" max="7" width="14.28515625" style="55" customWidth="1"/>
    <col min="8" max="8" width="15.140625" style="1" customWidth="1"/>
    <col min="9" max="16384" width="9.140625" style="1"/>
  </cols>
  <sheetData>
    <row r="1" spans="1:8" ht="31.5" customHeight="1" x14ac:dyDescent="0.25">
      <c r="A1" s="76" t="s">
        <v>109</v>
      </c>
      <c r="B1" s="76"/>
      <c r="C1" s="76"/>
      <c r="D1" s="76"/>
      <c r="E1" s="76"/>
      <c r="F1" s="76"/>
    </row>
    <row r="2" spans="1:8" ht="15.75" customHeight="1" x14ac:dyDescent="0.25">
      <c r="A2" s="88"/>
      <c r="B2" s="88"/>
      <c r="C2" s="88"/>
      <c r="D2" s="88"/>
      <c r="E2" s="88"/>
      <c r="F2" s="88"/>
      <c r="H2" s="1" t="s">
        <v>140</v>
      </c>
    </row>
    <row r="3" spans="1:8" ht="15.75" customHeight="1" x14ac:dyDescent="0.25">
      <c r="A3" s="88" t="s">
        <v>43</v>
      </c>
      <c r="B3" s="88"/>
      <c r="C3" s="88"/>
      <c r="D3" s="88"/>
      <c r="E3" s="88"/>
      <c r="F3" s="88"/>
    </row>
    <row r="4" spans="1:8" ht="15.75" customHeight="1" x14ac:dyDescent="0.25">
      <c r="A4" s="24"/>
      <c r="B4" s="24"/>
      <c r="C4" s="24"/>
      <c r="D4" s="24"/>
      <c r="E4" s="24"/>
      <c r="F4" s="57" t="s">
        <v>0</v>
      </c>
    </row>
    <row r="5" spans="1:8" ht="15.75" customHeight="1" x14ac:dyDescent="0.25">
      <c r="A5" s="93" t="s">
        <v>49</v>
      </c>
      <c r="B5" s="94"/>
      <c r="C5" s="94"/>
      <c r="D5" s="94"/>
      <c r="E5" s="94"/>
      <c r="F5" s="96" t="s">
        <v>50</v>
      </c>
      <c r="G5" s="91" t="s">
        <v>120</v>
      </c>
      <c r="H5" s="91" t="s">
        <v>129</v>
      </c>
    </row>
    <row r="6" spans="1:8" s="23" customFormat="1" ht="30.75" customHeight="1" x14ac:dyDescent="0.25">
      <c r="A6" s="95"/>
      <c r="B6" s="90"/>
      <c r="C6" s="90"/>
      <c r="D6" s="90"/>
      <c r="E6" s="90"/>
      <c r="F6" s="89"/>
      <c r="G6" s="91"/>
      <c r="H6" s="91"/>
    </row>
    <row r="7" spans="1:8" ht="15.75" customHeight="1" x14ac:dyDescent="0.25">
      <c r="A7" s="60" t="s">
        <v>107</v>
      </c>
      <c r="B7" s="58"/>
      <c r="C7" s="58"/>
      <c r="D7" s="58"/>
      <c r="E7" s="58"/>
      <c r="F7" s="46">
        <v>6</v>
      </c>
      <c r="G7" s="50">
        <f>G8+G20+G26</f>
        <v>31845502</v>
      </c>
      <c r="H7" s="50">
        <f>H8+H20+H26</f>
        <v>31845502</v>
      </c>
    </row>
    <row r="8" spans="1:8" ht="15.75" customHeight="1" x14ac:dyDescent="0.25">
      <c r="A8" s="61" t="s">
        <v>23</v>
      </c>
      <c r="B8" s="59"/>
      <c r="C8" s="59" t="s">
        <v>51</v>
      </c>
      <c r="D8" s="59"/>
      <c r="E8" s="59"/>
      <c r="F8" s="39"/>
      <c r="G8" s="51">
        <f>G9+G18</f>
        <v>21741502</v>
      </c>
      <c r="H8" s="51">
        <f>H9+H18</f>
        <v>21751502</v>
      </c>
    </row>
    <row r="9" spans="1:8" ht="15.75" customHeight="1" x14ac:dyDescent="0.25">
      <c r="A9" s="62"/>
      <c r="B9" s="59" t="s">
        <v>52</v>
      </c>
      <c r="C9" s="59"/>
      <c r="D9" s="59" t="s">
        <v>53</v>
      </c>
      <c r="E9" s="59"/>
      <c r="F9" s="39"/>
      <c r="G9" s="51">
        <f>G10+G12+G13+G14+G15+G16+G17+G11</f>
        <v>21541502</v>
      </c>
      <c r="H9" s="51">
        <f>H10+H12+H13+H14+H15+H16+H17+H11</f>
        <v>21237216</v>
      </c>
    </row>
    <row r="10" spans="1:8" ht="15.75" customHeight="1" x14ac:dyDescent="0.25">
      <c r="A10" s="63"/>
      <c r="B10" s="39"/>
      <c r="C10" s="39" t="s">
        <v>54</v>
      </c>
      <c r="D10" s="39" t="s">
        <v>55</v>
      </c>
      <c r="E10" s="39"/>
      <c r="F10" s="39"/>
      <c r="G10" s="37">
        <v>18475810</v>
      </c>
      <c r="H10" s="64">
        <v>19122453</v>
      </c>
    </row>
    <row r="11" spans="1:8" ht="15.75" customHeight="1" x14ac:dyDescent="0.25">
      <c r="A11" s="63"/>
      <c r="B11" s="39"/>
      <c r="C11" s="39" t="s">
        <v>54</v>
      </c>
      <c r="D11" s="39" t="s">
        <v>128</v>
      </c>
      <c r="E11" s="39"/>
      <c r="F11" s="39"/>
      <c r="G11" s="37">
        <v>569692</v>
      </c>
      <c r="H11" s="64">
        <v>569692</v>
      </c>
    </row>
    <row r="12" spans="1:8" ht="15.75" customHeight="1" x14ac:dyDescent="0.25">
      <c r="A12" s="63"/>
      <c r="B12" s="39"/>
      <c r="C12" s="39" t="s">
        <v>90</v>
      </c>
      <c r="D12" s="39" t="s">
        <v>127</v>
      </c>
      <c r="E12" s="39"/>
      <c r="F12" s="39"/>
      <c r="G12" s="37">
        <v>500000</v>
      </c>
      <c r="H12" s="64">
        <v>500000</v>
      </c>
    </row>
    <row r="13" spans="1:8" ht="15.75" customHeight="1" x14ac:dyDescent="0.25">
      <c r="A13" s="63"/>
      <c r="B13" s="39"/>
      <c r="C13" s="39" t="s">
        <v>114</v>
      </c>
      <c r="D13" s="39" t="s">
        <v>115</v>
      </c>
      <c r="E13" s="39"/>
      <c r="F13" s="39"/>
      <c r="G13" s="37">
        <v>1200000</v>
      </c>
      <c r="H13" s="64">
        <v>239071</v>
      </c>
    </row>
    <row r="14" spans="1:8" ht="15.75" customHeight="1" x14ac:dyDescent="0.25">
      <c r="A14" s="63"/>
      <c r="B14" s="39"/>
      <c r="C14" s="39" t="s">
        <v>112</v>
      </c>
      <c r="D14" s="39" t="s">
        <v>113</v>
      </c>
      <c r="E14" s="39"/>
      <c r="F14" s="39"/>
      <c r="G14" s="37"/>
      <c r="H14" s="64"/>
    </row>
    <row r="15" spans="1:8" ht="15.75" customHeight="1" x14ac:dyDescent="0.25">
      <c r="A15" s="62"/>
      <c r="B15" s="39"/>
      <c r="C15" s="39" t="s">
        <v>56</v>
      </c>
      <c r="D15" s="39" t="s">
        <v>57</v>
      </c>
      <c r="E15" s="39"/>
      <c r="F15" s="39"/>
      <c r="G15" s="37">
        <v>576000</v>
      </c>
      <c r="H15" s="64">
        <v>576000</v>
      </c>
    </row>
    <row r="16" spans="1:8" ht="15.75" customHeight="1" x14ac:dyDescent="0.25">
      <c r="A16" s="62"/>
      <c r="B16" s="39"/>
      <c r="C16" s="42" t="s">
        <v>91</v>
      </c>
      <c r="D16" s="39" t="s">
        <v>92</v>
      </c>
      <c r="E16" s="39"/>
      <c r="F16" s="39"/>
      <c r="G16" s="37">
        <v>220000</v>
      </c>
      <c r="H16" s="64">
        <v>230000</v>
      </c>
    </row>
    <row r="17" spans="1:8" ht="15.75" customHeight="1" x14ac:dyDescent="0.25">
      <c r="A17" s="62"/>
      <c r="B17" s="39"/>
      <c r="C17" s="42" t="s">
        <v>101</v>
      </c>
      <c r="D17" s="39" t="s">
        <v>102</v>
      </c>
      <c r="E17" s="39"/>
      <c r="F17" s="39"/>
      <c r="G17" s="37"/>
      <c r="H17" s="64"/>
    </row>
    <row r="18" spans="1:8" ht="15.75" customHeight="1" x14ac:dyDescent="0.25">
      <c r="A18" s="62"/>
      <c r="B18" s="59" t="s">
        <v>58</v>
      </c>
      <c r="C18" s="42"/>
      <c r="D18" s="59" t="s">
        <v>59</v>
      </c>
      <c r="E18" s="39"/>
      <c r="F18" s="39"/>
      <c r="G18" s="51">
        <f>G19</f>
        <v>200000</v>
      </c>
      <c r="H18" s="51">
        <f>H19</f>
        <v>514286</v>
      </c>
    </row>
    <row r="19" spans="1:8" ht="15.75" customHeight="1" x14ac:dyDescent="0.25">
      <c r="A19" s="62"/>
      <c r="B19" s="39"/>
      <c r="C19" s="42" t="s">
        <v>60</v>
      </c>
      <c r="D19" s="39" t="s">
        <v>61</v>
      </c>
      <c r="E19" s="39"/>
      <c r="F19" s="39"/>
      <c r="G19" s="53">
        <v>200000</v>
      </c>
      <c r="H19" s="53">
        <v>514286</v>
      </c>
    </row>
    <row r="20" spans="1:8" ht="15.75" customHeight="1" x14ac:dyDescent="0.25">
      <c r="A20" s="61" t="s">
        <v>25</v>
      </c>
      <c r="B20" s="59"/>
      <c r="C20" s="59" t="s">
        <v>62</v>
      </c>
      <c r="D20" s="44"/>
      <c r="E20" s="44"/>
      <c r="F20" s="39"/>
      <c r="G20" s="51">
        <f>SUM(G21:G24)</f>
        <v>4324000</v>
      </c>
      <c r="H20" s="51">
        <f>SUM(H21:H24)</f>
        <v>4324000</v>
      </c>
    </row>
    <row r="21" spans="1:8" ht="15.75" customHeight="1" x14ac:dyDescent="0.25">
      <c r="A21" s="62"/>
      <c r="B21" s="39"/>
      <c r="C21" s="39"/>
      <c r="D21" s="43" t="s">
        <v>63</v>
      </c>
      <c r="E21" s="39"/>
      <c r="F21" s="39"/>
      <c r="G21" s="53">
        <v>4126000</v>
      </c>
      <c r="H21" s="53">
        <v>4126000</v>
      </c>
    </row>
    <row r="22" spans="1:8" ht="15.75" customHeight="1" x14ac:dyDescent="0.25">
      <c r="A22" s="62"/>
      <c r="B22" s="39"/>
      <c r="C22" s="39"/>
      <c r="D22" s="43" t="s">
        <v>64</v>
      </c>
      <c r="E22" s="39"/>
      <c r="F22" s="39"/>
      <c r="G22" s="53">
        <v>96000</v>
      </c>
      <c r="H22" s="53">
        <v>96000</v>
      </c>
    </row>
    <row r="23" spans="1:8" ht="15.75" customHeight="1" x14ac:dyDescent="0.25">
      <c r="A23" s="62"/>
      <c r="B23" s="39"/>
      <c r="C23" s="39"/>
      <c r="D23" s="43" t="s">
        <v>93</v>
      </c>
      <c r="E23" s="39"/>
      <c r="F23" s="39"/>
      <c r="G23" s="53">
        <v>0</v>
      </c>
      <c r="H23" s="53">
        <v>0</v>
      </c>
    </row>
    <row r="24" spans="1:8" ht="15.75" customHeight="1" x14ac:dyDescent="0.25">
      <c r="A24" s="62"/>
      <c r="B24" s="39"/>
      <c r="C24" s="39"/>
      <c r="D24" s="43" t="s">
        <v>65</v>
      </c>
      <c r="E24" s="39"/>
      <c r="F24" s="39"/>
      <c r="G24" s="53">
        <v>102000</v>
      </c>
      <c r="H24" s="53">
        <v>102000</v>
      </c>
    </row>
    <row r="25" spans="1:8" ht="15.75" customHeight="1" x14ac:dyDescent="0.25">
      <c r="A25" s="62"/>
      <c r="B25" s="39"/>
      <c r="C25" s="39"/>
      <c r="D25" s="39"/>
      <c r="E25" s="39"/>
      <c r="F25" s="39"/>
      <c r="G25" s="53"/>
      <c r="H25" s="53"/>
    </row>
    <row r="26" spans="1:8" ht="15.75" customHeight="1" x14ac:dyDescent="0.25">
      <c r="A26" s="61" t="s">
        <v>27</v>
      </c>
      <c r="B26" s="59"/>
      <c r="C26" s="59" t="s">
        <v>28</v>
      </c>
      <c r="D26" s="59"/>
      <c r="E26" s="59"/>
      <c r="F26" s="39"/>
      <c r="G26" s="51">
        <f>G27+G32+G36+G44</f>
        <v>5780000</v>
      </c>
      <c r="H26" s="51">
        <f>H27+H32+H36+H44+H43</f>
        <v>5770000</v>
      </c>
    </row>
    <row r="27" spans="1:8" ht="15.75" customHeight="1" x14ac:dyDescent="0.25">
      <c r="A27" s="65"/>
      <c r="B27" s="59" t="s">
        <v>66</v>
      </c>
      <c r="C27" s="43"/>
      <c r="D27" s="59" t="s">
        <v>67</v>
      </c>
      <c r="E27" s="45"/>
      <c r="F27" s="39"/>
      <c r="G27" s="51">
        <f>G28+G30</f>
        <v>700000</v>
      </c>
      <c r="H27" s="51">
        <f>H28+H30</f>
        <v>716000</v>
      </c>
    </row>
    <row r="28" spans="1:8" ht="15.75" customHeight="1" x14ac:dyDescent="0.25">
      <c r="A28" s="65"/>
      <c r="B28" s="59"/>
      <c r="C28" s="39" t="s">
        <v>68</v>
      </c>
      <c r="D28" s="39" t="s">
        <v>103</v>
      </c>
      <c r="E28" s="42"/>
      <c r="F28" s="39"/>
      <c r="G28" s="49">
        <f>G29</f>
        <v>500000</v>
      </c>
      <c r="H28" s="64">
        <f>H29</f>
        <v>500000</v>
      </c>
    </row>
    <row r="29" spans="1:8" ht="15.75" customHeight="1" x14ac:dyDescent="0.25">
      <c r="A29" s="65"/>
      <c r="B29" s="59"/>
      <c r="C29" s="43"/>
      <c r="D29" s="59"/>
      <c r="E29" s="45" t="s">
        <v>104</v>
      </c>
      <c r="F29" s="39"/>
      <c r="G29" s="53">
        <v>500000</v>
      </c>
      <c r="H29" s="53">
        <v>500000</v>
      </c>
    </row>
    <row r="30" spans="1:8" ht="15.75" customHeight="1" x14ac:dyDescent="0.25">
      <c r="A30" s="62"/>
      <c r="B30" s="39"/>
      <c r="C30" s="39" t="s">
        <v>69</v>
      </c>
      <c r="D30" s="39" t="s">
        <v>70</v>
      </c>
      <c r="E30" s="39"/>
      <c r="F30" s="39"/>
      <c r="G30" s="49">
        <f>G31</f>
        <v>200000</v>
      </c>
      <c r="H30" s="64">
        <f>H31</f>
        <v>216000</v>
      </c>
    </row>
    <row r="31" spans="1:8" ht="15.75" customHeight="1" x14ac:dyDescent="0.25">
      <c r="A31" s="61"/>
      <c r="B31" s="59"/>
      <c r="C31" s="59"/>
      <c r="D31" s="59"/>
      <c r="E31" s="43" t="s">
        <v>71</v>
      </c>
      <c r="F31" s="39"/>
      <c r="G31" s="53">
        <v>200000</v>
      </c>
      <c r="H31" s="53">
        <v>216000</v>
      </c>
    </row>
    <row r="32" spans="1:8" ht="15.75" customHeight="1" x14ac:dyDescent="0.25">
      <c r="A32" s="65"/>
      <c r="B32" s="59" t="s">
        <v>72</v>
      </c>
      <c r="C32" s="43"/>
      <c r="D32" s="59" t="s">
        <v>73</v>
      </c>
      <c r="E32" s="43"/>
      <c r="F32" s="39"/>
      <c r="G32" s="51">
        <f>G34+G35</f>
        <v>180000</v>
      </c>
      <c r="H32" s="51">
        <f>H34+H35</f>
        <v>180000</v>
      </c>
    </row>
    <row r="33" spans="1:8" ht="15.75" customHeight="1" x14ac:dyDescent="0.25">
      <c r="A33" s="62"/>
      <c r="B33" s="39"/>
      <c r="C33" s="39" t="s">
        <v>74</v>
      </c>
      <c r="D33" s="39" t="s">
        <v>75</v>
      </c>
      <c r="E33" s="39"/>
      <c r="F33" s="39"/>
      <c r="G33" s="49">
        <f>G34+G35</f>
        <v>180000</v>
      </c>
      <c r="H33" s="64">
        <f>H34+H35</f>
        <v>180000</v>
      </c>
    </row>
    <row r="34" spans="1:8" ht="15.75" customHeight="1" x14ac:dyDescent="0.25">
      <c r="A34" s="62"/>
      <c r="B34" s="39"/>
      <c r="C34" s="39"/>
      <c r="D34" s="39"/>
      <c r="E34" s="43" t="s">
        <v>105</v>
      </c>
      <c r="F34" s="39"/>
      <c r="G34" s="53">
        <v>40000</v>
      </c>
      <c r="H34" s="53">
        <v>45000</v>
      </c>
    </row>
    <row r="35" spans="1:8" ht="15.75" customHeight="1" x14ac:dyDescent="0.25">
      <c r="A35" s="62"/>
      <c r="B35" s="39"/>
      <c r="C35" s="39"/>
      <c r="D35" s="39"/>
      <c r="E35" s="43" t="s">
        <v>76</v>
      </c>
      <c r="F35" s="39"/>
      <c r="G35" s="53">
        <v>140000</v>
      </c>
      <c r="H35" s="53">
        <v>135000</v>
      </c>
    </row>
    <row r="36" spans="1:8" ht="15.75" customHeight="1" x14ac:dyDescent="0.25">
      <c r="A36" s="65"/>
      <c r="B36" s="59" t="s">
        <v>77</v>
      </c>
      <c r="C36" s="43"/>
      <c r="D36" s="59" t="s">
        <v>78</v>
      </c>
      <c r="E36" s="43"/>
      <c r="F36" s="39"/>
      <c r="G36" s="51">
        <f>G37+G38+G40</f>
        <v>3700000</v>
      </c>
      <c r="H36" s="51">
        <f>H37+H38+H40+H39</f>
        <v>3664000</v>
      </c>
    </row>
    <row r="37" spans="1:8" ht="15.75" customHeight="1" x14ac:dyDescent="0.25">
      <c r="A37" s="62"/>
      <c r="B37" s="39"/>
      <c r="C37" s="39" t="s">
        <v>79</v>
      </c>
      <c r="D37" s="39" t="s">
        <v>80</v>
      </c>
      <c r="E37" s="39"/>
      <c r="F37" s="39"/>
      <c r="G37" s="49">
        <v>1000000</v>
      </c>
      <c r="H37" s="64">
        <v>1000000</v>
      </c>
    </row>
    <row r="38" spans="1:8" ht="15.75" customHeight="1" x14ac:dyDescent="0.25">
      <c r="A38" s="62"/>
      <c r="B38" s="39"/>
      <c r="C38" s="39" t="s">
        <v>81</v>
      </c>
      <c r="D38" s="39" t="s">
        <v>82</v>
      </c>
      <c r="E38" s="39"/>
      <c r="F38" s="39"/>
      <c r="G38" s="53">
        <v>200000</v>
      </c>
      <c r="H38" s="53">
        <v>184000</v>
      </c>
    </row>
    <row r="39" spans="1:8" ht="15.75" customHeight="1" x14ac:dyDescent="0.25">
      <c r="A39" s="62"/>
      <c r="B39" s="39"/>
      <c r="C39" s="39" t="s">
        <v>121</v>
      </c>
      <c r="D39" s="39" t="s">
        <v>122</v>
      </c>
      <c r="E39" s="39"/>
      <c r="F39" s="39"/>
      <c r="G39" s="56">
        <v>10000</v>
      </c>
      <c r="H39" s="66">
        <v>10000</v>
      </c>
    </row>
    <row r="40" spans="1:8" ht="15.75" customHeight="1" x14ac:dyDescent="0.25">
      <c r="A40" s="62"/>
      <c r="B40" s="39"/>
      <c r="C40" s="39" t="s">
        <v>83</v>
      </c>
      <c r="D40" s="39" t="s">
        <v>84</v>
      </c>
      <c r="E40" s="39"/>
      <c r="F40" s="39"/>
      <c r="G40" s="49">
        <f>SUM(G41:G42)</f>
        <v>2500000</v>
      </c>
      <c r="H40" s="64">
        <f>H41+H42</f>
        <v>2470000</v>
      </c>
    </row>
    <row r="41" spans="1:8" ht="15.75" customHeight="1" x14ac:dyDescent="0.25">
      <c r="A41" s="62"/>
      <c r="B41" s="39"/>
      <c r="C41" s="39"/>
      <c r="D41" s="39"/>
      <c r="E41" s="43" t="s">
        <v>106</v>
      </c>
      <c r="F41" s="39"/>
      <c r="G41" s="53">
        <v>2300000</v>
      </c>
      <c r="H41" s="53">
        <v>2300000</v>
      </c>
    </row>
    <row r="42" spans="1:8" ht="15.75" customHeight="1" x14ac:dyDescent="0.25">
      <c r="A42" s="62"/>
      <c r="B42" s="39"/>
      <c r="C42" s="39"/>
      <c r="D42" s="39"/>
      <c r="E42" s="43" t="s">
        <v>85</v>
      </c>
      <c r="F42" s="39"/>
      <c r="G42" s="53">
        <v>200000</v>
      </c>
      <c r="H42" s="53">
        <v>170000</v>
      </c>
    </row>
    <row r="43" spans="1:8" ht="15.75" customHeight="1" x14ac:dyDescent="0.25">
      <c r="A43" s="62"/>
      <c r="B43" s="39"/>
      <c r="C43" s="39" t="s">
        <v>116</v>
      </c>
      <c r="D43" s="39" t="s">
        <v>117</v>
      </c>
      <c r="E43" s="43"/>
      <c r="F43" s="39"/>
      <c r="G43" s="53">
        <v>10000</v>
      </c>
      <c r="H43" s="53">
        <v>10000</v>
      </c>
    </row>
    <row r="44" spans="1:8" ht="15.75" customHeight="1" x14ac:dyDescent="0.25">
      <c r="A44" s="65"/>
      <c r="B44" s="59" t="s">
        <v>86</v>
      </c>
      <c r="C44" s="43"/>
      <c r="D44" s="59" t="s">
        <v>87</v>
      </c>
      <c r="E44" s="43"/>
      <c r="F44" s="39"/>
      <c r="G44" s="51">
        <f>SUM(G45)</f>
        <v>1200000</v>
      </c>
      <c r="H44" s="51">
        <f>SUM(H45)</f>
        <v>1200000</v>
      </c>
    </row>
    <row r="45" spans="1:8" ht="15.75" customHeight="1" x14ac:dyDescent="0.25">
      <c r="A45" s="62"/>
      <c r="B45" s="39"/>
      <c r="C45" s="39" t="s">
        <v>88</v>
      </c>
      <c r="D45" s="39" t="s">
        <v>89</v>
      </c>
      <c r="E45" s="39"/>
      <c r="F45" s="39"/>
      <c r="G45" s="53">
        <v>1200000</v>
      </c>
      <c r="H45" s="53">
        <v>1200000</v>
      </c>
    </row>
    <row r="46" spans="1:8" ht="15.75" customHeight="1" x14ac:dyDescent="0.25">
      <c r="A46" s="62"/>
      <c r="B46" s="39"/>
      <c r="C46" s="39" t="s">
        <v>118</v>
      </c>
      <c r="D46" s="39" t="s">
        <v>119</v>
      </c>
      <c r="E46" s="39"/>
      <c r="F46" s="39"/>
      <c r="G46" s="53">
        <v>20000</v>
      </c>
      <c r="H46" s="53">
        <v>0</v>
      </c>
    </row>
    <row r="47" spans="1:8" ht="15.75" customHeight="1" x14ac:dyDescent="0.25">
      <c r="A47" s="61" t="s">
        <v>34</v>
      </c>
      <c r="B47" s="59"/>
      <c r="C47" s="59" t="s">
        <v>35</v>
      </c>
      <c r="D47" s="59"/>
      <c r="E47" s="59"/>
      <c r="F47" s="59"/>
      <c r="G47" s="54"/>
      <c r="H47" s="54"/>
    </row>
    <row r="48" spans="1:8" ht="15.75" customHeight="1" x14ac:dyDescent="0.25">
      <c r="A48" s="62"/>
      <c r="B48" s="39"/>
      <c r="C48" s="39"/>
      <c r="D48" s="39"/>
      <c r="E48" s="39"/>
      <c r="F48" s="39"/>
      <c r="G48" s="53"/>
      <c r="H48" s="53"/>
    </row>
    <row r="49" spans="1:8" ht="15.75" customHeight="1" x14ac:dyDescent="0.25">
      <c r="A49" s="67"/>
      <c r="B49" s="13"/>
      <c r="C49" s="58" t="s">
        <v>95</v>
      </c>
      <c r="D49" s="58"/>
      <c r="E49" s="58"/>
      <c r="F49" s="46"/>
      <c r="G49" s="50">
        <f>G7</f>
        <v>31845502</v>
      </c>
      <c r="H49" s="50">
        <f>H7</f>
        <v>31845502</v>
      </c>
    </row>
    <row r="50" spans="1:8" ht="15.75" customHeight="1" x14ac:dyDescent="0.25">
      <c r="A50" s="62"/>
      <c r="B50" s="39"/>
      <c r="C50" s="59"/>
      <c r="D50" s="59"/>
      <c r="E50" s="59"/>
      <c r="F50" s="47"/>
      <c r="G50" s="53"/>
      <c r="H50" s="53"/>
    </row>
    <row r="51" spans="1:8" ht="15.75" customHeight="1" x14ac:dyDescent="0.25">
      <c r="A51" s="61" t="s">
        <v>23</v>
      </c>
      <c r="B51" s="59"/>
      <c r="C51" s="59" t="s">
        <v>51</v>
      </c>
      <c r="D51" s="59"/>
      <c r="E51" s="59"/>
      <c r="F51" s="39"/>
      <c r="G51" s="52">
        <f>G8</f>
        <v>21741502</v>
      </c>
      <c r="H51" s="52">
        <f>H8</f>
        <v>21751502</v>
      </c>
    </row>
    <row r="52" spans="1:8" ht="15.75" customHeight="1" x14ac:dyDescent="0.25">
      <c r="A52" s="61" t="s">
        <v>25</v>
      </c>
      <c r="B52" s="59"/>
      <c r="C52" s="59" t="s">
        <v>62</v>
      </c>
      <c r="D52" s="44"/>
      <c r="E52" s="44"/>
      <c r="F52" s="39"/>
      <c r="G52" s="52">
        <f>G20</f>
        <v>4324000</v>
      </c>
      <c r="H52" s="52">
        <f>H20</f>
        <v>4324000</v>
      </c>
    </row>
    <row r="53" spans="1:8" ht="15.75" customHeight="1" x14ac:dyDescent="0.25">
      <c r="A53" s="61" t="s">
        <v>27</v>
      </c>
      <c r="B53" s="59"/>
      <c r="C53" s="59" t="s">
        <v>28</v>
      </c>
      <c r="D53" s="59"/>
      <c r="E53" s="59"/>
      <c r="F53" s="39"/>
      <c r="G53" s="52">
        <f>G26</f>
        <v>5780000</v>
      </c>
      <c r="H53" s="52">
        <f>H26</f>
        <v>5770000</v>
      </c>
    </row>
    <row r="54" spans="1:8" ht="15.75" customHeight="1" x14ac:dyDescent="0.25">
      <c r="A54" s="61" t="s">
        <v>29</v>
      </c>
      <c r="B54" s="39"/>
      <c r="C54" s="59" t="s">
        <v>94</v>
      </c>
      <c r="D54" s="59"/>
      <c r="E54" s="59"/>
      <c r="F54" s="39"/>
      <c r="G54" s="53"/>
      <c r="H54" s="53"/>
    </row>
    <row r="55" spans="1:8" ht="15.75" customHeight="1" x14ac:dyDescent="0.25">
      <c r="A55" s="61" t="s">
        <v>31</v>
      </c>
      <c r="B55" s="59"/>
      <c r="C55" s="59" t="s">
        <v>32</v>
      </c>
      <c r="D55" s="59"/>
      <c r="E55" s="59"/>
      <c r="F55" s="48"/>
      <c r="G55" s="53"/>
      <c r="H55" s="53"/>
    </row>
    <row r="56" spans="1:8" ht="15.75" customHeight="1" x14ac:dyDescent="0.25">
      <c r="A56" s="61" t="s">
        <v>34</v>
      </c>
      <c r="B56" s="59"/>
      <c r="C56" s="92" t="s">
        <v>35</v>
      </c>
      <c r="D56" s="92"/>
      <c r="E56" s="92"/>
      <c r="F56" s="39"/>
      <c r="G56" s="53"/>
      <c r="H56" s="53"/>
    </row>
    <row r="57" spans="1:8" ht="15.75" customHeight="1" x14ac:dyDescent="0.25">
      <c r="A57" s="61" t="s">
        <v>36</v>
      </c>
      <c r="B57" s="59"/>
      <c r="C57" s="92" t="s">
        <v>96</v>
      </c>
      <c r="D57" s="92"/>
      <c r="E57" s="92"/>
      <c r="F57" s="39"/>
      <c r="G57" s="53"/>
      <c r="H57" s="53"/>
    </row>
    <row r="58" spans="1:8" ht="15.75" customHeight="1" x14ac:dyDescent="0.25">
      <c r="A58" s="61" t="s">
        <v>38</v>
      </c>
      <c r="B58" s="59"/>
      <c r="C58" s="59" t="s">
        <v>39</v>
      </c>
      <c r="D58" s="59"/>
      <c r="E58" s="59"/>
      <c r="F58" s="48"/>
      <c r="G58" s="53"/>
      <c r="H58" s="53"/>
    </row>
    <row r="59" spans="1:8" ht="15.75" customHeight="1" x14ac:dyDescent="0.25">
      <c r="A59" s="61" t="s">
        <v>41</v>
      </c>
      <c r="B59" s="59"/>
      <c r="C59" s="59" t="s">
        <v>40</v>
      </c>
      <c r="D59" s="59"/>
      <c r="E59" s="59"/>
      <c r="F59" s="39"/>
      <c r="G59" s="53"/>
      <c r="H59" s="53"/>
    </row>
    <row r="60" spans="1:8" ht="15.75" customHeight="1" x14ac:dyDescent="0.25">
      <c r="A60" s="68"/>
      <c r="B60" s="69"/>
      <c r="C60" s="69" t="s">
        <v>95</v>
      </c>
      <c r="D60" s="69"/>
      <c r="E60" s="69"/>
      <c r="F60" s="69"/>
      <c r="G60" s="51">
        <f>SUM(G51:G59)</f>
        <v>31845502</v>
      </c>
      <c r="H60" s="51">
        <f>SUM(H51:H59)</f>
        <v>31845502</v>
      </c>
    </row>
  </sheetData>
  <sheetProtection selectLockedCells="1" selectUnlockedCells="1"/>
  <mergeCells count="9">
    <mergeCell ref="H5:H6"/>
    <mergeCell ref="A1:F1"/>
    <mergeCell ref="A2:F2"/>
    <mergeCell ref="G5:G6"/>
    <mergeCell ref="C57:E57"/>
    <mergeCell ref="A3:F3"/>
    <mergeCell ref="A5:E6"/>
    <mergeCell ref="F5:F6"/>
    <mergeCell ref="C56:E56"/>
  </mergeCells>
  <phoneticPr fontId="0" type="noConversion"/>
  <pageMargins left="0.23622047244094491" right="0.23622047244094491" top="0.74803149606299213" bottom="0.74803149606299213" header="0.51181102362204722" footer="0.31496062992125984"/>
  <pageSetup paperSize="9" scale="67" firstPageNumber="0" orientation="portrait" horizontalDpi="300" verticalDpi="300" r:id="rId1"/>
  <headerFooter alignWithMargins="0">
    <oddFooter>&amp;C&amp;P.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3</vt:i4>
      </vt:variant>
    </vt:vector>
  </HeadingPairs>
  <TitlesOfParts>
    <vt:vector size="9" baseType="lpstr">
      <vt:lpstr>1.Mérleg összevont</vt:lpstr>
      <vt:lpstr>Mérleg inint fennt</vt:lpstr>
      <vt:lpstr>mérleg óvoda</vt:lpstr>
      <vt:lpstr>2. Bevétel funkció óvoda</vt:lpstr>
      <vt:lpstr>3.Bevétel jogcím óvoda</vt:lpstr>
      <vt:lpstr>5.kiadás óvoda</vt:lpstr>
      <vt:lpstr>Excel_BuiltIn_Print_Area_3_1</vt:lpstr>
      <vt:lpstr>'5.kiadás óvoda'!Nyomtatási_cím</vt:lpstr>
      <vt:lpstr>'5.kiadás óvoda'!Nyomtatási_terület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</dc:creator>
  <cp:lastModifiedBy>Szentene</cp:lastModifiedBy>
  <cp:lastPrinted>2019-04-12T07:41:45Z</cp:lastPrinted>
  <dcterms:created xsi:type="dcterms:W3CDTF">2015-12-10T09:27:37Z</dcterms:created>
  <dcterms:modified xsi:type="dcterms:W3CDTF">2019-04-12T07:42:12Z</dcterms:modified>
</cp:coreProperties>
</file>