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231"/>
  <workbookPr/>
  <mc:AlternateContent xmlns:mc="http://schemas.openxmlformats.org/markup-compatibility/2006">
    <mc:Choice Requires="x15">
      <x15ac:absPath xmlns:x15ac="http://schemas.microsoft.com/office/spreadsheetml/2010/11/ac" url="K:\10. TESTÜLETI ÜLÉS\Testületi ülések anyaga 2019\Előterjesztések végleges\OIT\2019.01.29.NY rk\"/>
    </mc:Choice>
  </mc:AlternateContent>
  <xr:revisionPtr revIDLastSave="0" documentId="8_{70240C7A-7447-45DF-894E-FF36904AEFC5}" xr6:coauthVersionLast="40" xr6:coauthVersionMax="40" xr10:uidLastSave="{00000000-0000-0000-0000-000000000000}"/>
  <bookViews>
    <workbookView xWindow="-120" yWindow="-120" windowWidth="29040" windowHeight="15840" tabRatio="962" activeTab="5" xr2:uid="{00000000-000D-0000-FFFF-FFFF00000000}"/>
  </bookViews>
  <sheets>
    <sheet name="1.Mérleg összevont" sheetId="1" r:id="rId1"/>
    <sheet name="Mérleg inint fennt" sheetId="6" r:id="rId2"/>
    <sheet name="mérleg óvoda" sheetId="10" r:id="rId3"/>
    <sheet name="2. Bevétel funkció óvoda" sheetId="2" r:id="rId4"/>
    <sheet name="3.Bevétel jogcím óvoda" sheetId="3" r:id="rId5"/>
    <sheet name="5.kiadás óvoda" sheetId="5" r:id="rId6"/>
    <sheet name="Felosztás" sheetId="4" r:id="rId7"/>
  </sheets>
  <definedNames>
    <definedName name="Excel_BuiltIn_Print_Area_1_1">#REF!</definedName>
    <definedName name="Excel_BuiltIn_Print_Area_2_1">#REF!</definedName>
    <definedName name="Excel_BuiltIn_Print_Area_3_1">'5.kiadás óvoda'!$A$3:$E$8</definedName>
    <definedName name="_xlnm.Print_Titles" localSheetId="5">'5.kiadás óvoda'!$3:$8</definedName>
    <definedName name="_xlnm.Print_Area" localSheetId="5">'5.kiadás óvoda'!$A$1:$H$52</definedName>
  </definedNames>
  <calcPr calcId="181029" iterateDelta="1E-4"/>
</workbook>
</file>

<file path=xl/calcChain.xml><?xml version="1.0" encoding="utf-8"?>
<calcChain xmlns="http://schemas.openxmlformats.org/spreadsheetml/2006/main">
  <c r="F14" i="2" l="1"/>
  <c r="G44" i="5"/>
  <c r="G10" i="5"/>
  <c r="G11" i="5"/>
  <c r="G15" i="3" l="1"/>
  <c r="G13" i="3"/>
  <c r="G10" i="3" s="1"/>
  <c r="G11" i="3"/>
  <c r="G37" i="5"/>
  <c r="G33" i="5"/>
  <c r="G29" i="5" s="1"/>
  <c r="G26" i="5"/>
  <c r="G25" i="5"/>
  <c r="G23" i="5"/>
  <c r="G21" i="5"/>
  <c r="G16" i="5"/>
  <c r="G43" i="5" s="1"/>
  <c r="G17" i="3" l="1"/>
  <c r="G20" i="5"/>
  <c r="G19" i="5" s="1"/>
  <c r="G9" i="5" l="1"/>
  <c r="G40" i="5" s="1"/>
  <c r="G42" i="5"/>
  <c r="G51" i="5" s="1"/>
  <c r="C15" i="10"/>
  <c r="C10" i="10"/>
  <c r="C30" i="6"/>
  <c r="C24" i="6"/>
  <c r="C34" i="6"/>
  <c r="C11" i="6"/>
  <c r="C16" i="6"/>
  <c r="C20" i="6"/>
  <c r="G7" i="4"/>
  <c r="E9" i="4" s="1"/>
  <c r="F11" i="2"/>
  <c r="C9" i="1"/>
  <c r="C15" i="1"/>
  <c r="C20" i="1"/>
  <c r="C25" i="1"/>
  <c r="C32" i="1"/>
  <c r="C40" i="1" s="1"/>
  <c r="C37" i="1"/>
  <c r="F11" i="4" l="1"/>
  <c r="F12" i="4"/>
  <c r="F13" i="4"/>
  <c r="C37" i="6"/>
  <c r="F24" i="2"/>
  <c r="C23" i="1"/>
  <c r="C22" i="6"/>
  <c r="C23" i="10"/>
  <c r="C13" i="10"/>
  <c r="F10" i="2"/>
</calcChain>
</file>

<file path=xl/sharedStrings.xml><?xml version="1.0" encoding="utf-8"?>
<sst xmlns="http://schemas.openxmlformats.org/spreadsheetml/2006/main" count="255" uniqueCount="132">
  <si>
    <t>Ezer Ft</t>
  </si>
  <si>
    <t>Megnevezés</t>
  </si>
  <si>
    <t>Eredeti előirányzat</t>
  </si>
  <si>
    <t>Működési bevételek összesen:</t>
  </si>
  <si>
    <t>B1</t>
  </si>
  <si>
    <t>Működési célú támogatások államháztartáson belülről</t>
  </si>
  <si>
    <t>B3</t>
  </si>
  <si>
    <t>Közhatalmi bevételek</t>
  </si>
  <si>
    <t>B4</t>
  </si>
  <si>
    <t>Működési bevételek</t>
  </si>
  <si>
    <t>B6</t>
  </si>
  <si>
    <t>Működési célú átvett pénzeszközök</t>
  </si>
  <si>
    <t>Felhalmozási bevételek összesen:</t>
  </si>
  <si>
    <t>B2</t>
  </si>
  <si>
    <t>Felhalmozási célú támogatások államháztartáson belülről</t>
  </si>
  <si>
    <t>B5</t>
  </si>
  <si>
    <t>Felhalmozási bevételek</t>
  </si>
  <si>
    <t>B7</t>
  </si>
  <si>
    <t>Felhalmozási célú átvett pénzeszközök</t>
  </si>
  <si>
    <t>Finanszírozási bevételek</t>
  </si>
  <si>
    <t>B8</t>
  </si>
  <si>
    <t>BEVÉTELEK összesen:</t>
  </si>
  <si>
    <t>Működési kiadások összesen:</t>
  </si>
  <si>
    <t>K1</t>
  </si>
  <si>
    <t>Személyi juttatás</t>
  </si>
  <si>
    <t>K2</t>
  </si>
  <si>
    <t>Munkaadót terhelő járulékok és szociális hozzájárulási adó</t>
  </si>
  <si>
    <t>K3</t>
  </si>
  <si>
    <t>Dologi kiadások</t>
  </si>
  <si>
    <t>K4</t>
  </si>
  <si>
    <t>Ellátottak pénzbeli juttatásai</t>
  </si>
  <si>
    <t>K5</t>
  </si>
  <si>
    <t>Egyéb működési célú kiadások</t>
  </si>
  <si>
    <t>Felhalmozási kiadások összesen:</t>
  </si>
  <si>
    <t>K6</t>
  </si>
  <si>
    <t>Beruházások</t>
  </si>
  <si>
    <t>K7</t>
  </si>
  <si>
    <t>Felújítások</t>
  </si>
  <si>
    <t>K8</t>
  </si>
  <si>
    <t>Egyéb felhalmozási célú kiadások</t>
  </si>
  <si>
    <t>Finanszírozási kiadások</t>
  </si>
  <si>
    <t>K9</t>
  </si>
  <si>
    <t>KIADÁSOK összesen:</t>
  </si>
  <si>
    <t>kiemelt előirányzatonként</t>
  </si>
  <si>
    <t>Kiemelt előirányzatok</t>
  </si>
  <si>
    <t>091110   Óvodai nevelés, ellátás szakmai feladatai</t>
  </si>
  <si>
    <t>Bevételek összesen</t>
  </si>
  <si>
    <t>jogcímenként</t>
  </si>
  <si>
    <t>Jogcímek</t>
  </si>
  <si>
    <t>Kiemelt előirányzatonként</t>
  </si>
  <si>
    <t>Létszám</t>
  </si>
  <si>
    <t>Személyi juttatások</t>
  </si>
  <si>
    <t>K11</t>
  </si>
  <si>
    <t>Foglalkoztatottak személyi juttatása</t>
  </si>
  <si>
    <t>K1101</t>
  </si>
  <si>
    <t>Törvény szerinti illetmények, munkabérek</t>
  </si>
  <si>
    <t>K1107</t>
  </si>
  <si>
    <t>Béren kívüli juttatások</t>
  </si>
  <si>
    <t>Munkaadókat terhelő járulékok és szociális hozzájárulási adó</t>
  </si>
  <si>
    <t>Szociális hozzájárulási adó</t>
  </si>
  <si>
    <t>Munkaadót terhelő szja</t>
  </si>
  <si>
    <t>K31</t>
  </si>
  <si>
    <t>Készletbeszerzés</t>
  </si>
  <si>
    <t>K311</t>
  </si>
  <si>
    <t>K312</t>
  </si>
  <si>
    <t>Üzemeltetési anyagok beszerzése</t>
  </si>
  <si>
    <t>Egyéb anyagbeszerzés</t>
  </si>
  <si>
    <t>K32</t>
  </si>
  <si>
    <t>Kommunikációs szolgáltatások</t>
  </si>
  <si>
    <t>K322</t>
  </si>
  <si>
    <t>Egyéb kommunikációs szolgáltatások</t>
  </si>
  <si>
    <t>Telefondíj</t>
  </si>
  <si>
    <t>K33</t>
  </si>
  <si>
    <t>Szolgáltatási kiadások</t>
  </si>
  <si>
    <t>K331</t>
  </si>
  <si>
    <t>Közüzemi díjak</t>
  </si>
  <si>
    <t>K334</t>
  </si>
  <si>
    <t>Karbantartási, kisjavítási szolgáltatások</t>
  </si>
  <si>
    <t>K337</t>
  </si>
  <si>
    <t>Egyéb szolgáltatások</t>
  </si>
  <si>
    <t>Egyéb üzemeltetési, fenntartási szolgáltatások</t>
  </si>
  <si>
    <t>K35</t>
  </si>
  <si>
    <t>Különféle befizetések és egyéb dologi kiadások</t>
  </si>
  <si>
    <t>K351</t>
  </si>
  <si>
    <t>Működési célú előzetesen felszámított áfa</t>
  </si>
  <si>
    <t>K1102</t>
  </si>
  <si>
    <t>K1109</t>
  </si>
  <si>
    <t>Közlekedési költségtérítés</t>
  </si>
  <si>
    <t>Állami támogatás</t>
  </si>
  <si>
    <t>Ellátottak juttatásai</t>
  </si>
  <si>
    <t>Kiadások összesen</t>
  </si>
  <si>
    <t xml:space="preserve">Felújítások  </t>
  </si>
  <si>
    <t xml:space="preserve">                                                        1.melléklet </t>
  </si>
  <si>
    <t>NEMESGULÁCS, KÁPTALANTÓTI ÉS KISAPÁTI KÖZSÉGEK ÓVODAI INTÉZMNYFENNTARTÓ TÁRSULÁSA</t>
  </si>
  <si>
    <t xml:space="preserve">                                                      2.melléklet </t>
  </si>
  <si>
    <t xml:space="preserve">                                                         3.melléklet </t>
  </si>
  <si>
    <t>Szakmai anyagbeszerzés</t>
  </si>
  <si>
    <t>Készlet, egyéb szakmai anyagbeszerzés</t>
  </si>
  <si>
    <t>Internet</t>
  </si>
  <si>
    <t>Szállítási szolgáltatás</t>
  </si>
  <si>
    <t>Intézményfinanszírozás</t>
  </si>
  <si>
    <t>091110   Óvodai nevelés, ellátás</t>
  </si>
  <si>
    <t>Kiadások felosztása gyermekszám arányosan</t>
  </si>
  <si>
    <t>Iskolabusz költségei</t>
  </si>
  <si>
    <t>Felosztandó kiadások:</t>
  </si>
  <si>
    <t>1 gyermekre jutó költség</t>
  </si>
  <si>
    <t>Napsugár Óvoda</t>
  </si>
  <si>
    <t>NAPSUGÁR ÓVODA</t>
  </si>
  <si>
    <t>B816</t>
  </si>
  <si>
    <t xml:space="preserve">                                                      1.melléklet </t>
  </si>
  <si>
    <t>5. melléklet</t>
  </si>
  <si>
    <t>K341</t>
  </si>
  <si>
    <t>Kiküldetések kiadásai</t>
  </si>
  <si>
    <t>K355</t>
  </si>
  <si>
    <t>Egyéb dologi kiadások</t>
  </si>
  <si>
    <t>K336</t>
  </si>
  <si>
    <t>Szakmai szolgáltatások</t>
  </si>
  <si>
    <t>2018. évi költségvetés bevételei</t>
  </si>
  <si>
    <t xml:space="preserve">Nemesgulács 26 gyermekre jutó költség </t>
  </si>
  <si>
    <t>Jutalom</t>
  </si>
  <si>
    <t>Belföldi finanszírozás bevételei</t>
  </si>
  <si>
    <t>Központi irányítószervi támogatás</t>
  </si>
  <si>
    <t>B813</t>
  </si>
  <si>
    <t>Maradvány igénybevétele</t>
  </si>
  <si>
    <t>Előző évi költségvetési maradvány igénbevétele</t>
  </si>
  <si>
    <t>2019. évi költségvetés összevontbevételei</t>
  </si>
  <si>
    <t xml:space="preserve">2019. évi költségvetés mérlege </t>
  </si>
  <si>
    <t xml:space="preserve">2019. évi költségvetés összevont mérlege </t>
  </si>
  <si>
    <t>2019. évi költségvetés bevételei</t>
  </si>
  <si>
    <t>Kisapáti 8 gyermekre jutó költség</t>
  </si>
  <si>
    <t>Káptalantóti 4 gyermekre jutó költség</t>
  </si>
  <si>
    <t>2019. évi előirányzat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</si>
</sst>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  <family val="2"/>
      <charset val="238"/>
    </font>
    <font>
      <sz val="12"/>
      <name val="Times New Roman"/>
      <family val="1"/>
      <charset val="238"/>
    </font>
    <font>
      <u/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1"/>
      <color indexed="8"/>
      <name val="Book Antiqua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i/>
      <sz val="10"/>
      <color indexed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51"/>
        <bgColor indexed="13"/>
      </patternFill>
    </fill>
  </fills>
  <borders count="13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/>
      <top style="thin">
        <color indexed="63"/>
      </top>
      <bottom/>
      <diagonal/>
    </border>
    <border>
      <left/>
      <right/>
      <top style="thin">
        <color indexed="63"/>
      </top>
      <bottom/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/>
      <bottom style="thin">
        <color indexed="63"/>
      </bottom>
      <diagonal/>
    </border>
    <border>
      <left/>
      <right/>
      <top/>
      <bottom style="thin">
        <color indexed="63"/>
      </bottom>
      <diagonal/>
    </border>
    <border>
      <left/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3" fontId="3" fillId="2" borderId="1" xfId="0" applyNumberFormat="1" applyFont="1" applyFill="1" applyBorder="1" applyAlignment="1">
      <alignment horizontal="right"/>
    </xf>
    <xf numFmtId="0" fontId="5" fillId="0" borderId="1" xfId="0" applyFont="1" applyBorder="1"/>
    <xf numFmtId="0" fontId="5" fillId="0" borderId="1" xfId="0" applyFont="1" applyBorder="1" applyAlignment="1">
      <alignment horizontal="left"/>
    </xf>
    <xf numFmtId="3" fontId="5" fillId="0" borderId="1" xfId="0" applyNumberFormat="1" applyFont="1" applyFill="1" applyBorder="1"/>
    <xf numFmtId="0" fontId="4" fillId="2" borderId="1" xfId="0" applyFont="1" applyFill="1" applyBorder="1"/>
    <xf numFmtId="3" fontId="4" fillId="2" borderId="1" xfId="0" applyNumberFormat="1" applyFont="1" applyFill="1" applyBorder="1"/>
    <xf numFmtId="3" fontId="5" fillId="0" borderId="1" xfId="0" applyNumberFormat="1" applyFont="1" applyBorder="1"/>
    <xf numFmtId="0" fontId="4" fillId="0" borderId="1" xfId="0" applyFont="1" applyBorder="1"/>
    <xf numFmtId="0" fontId="5" fillId="2" borderId="1" xfId="0" applyFont="1" applyFill="1" applyBorder="1" applyAlignment="1">
      <alignment horizontal="left"/>
    </xf>
    <xf numFmtId="0" fontId="4" fillId="0" borderId="0" xfId="0" applyFont="1" applyBorder="1"/>
    <xf numFmtId="3" fontId="4" fillId="0" borderId="0" xfId="0" applyNumberFormat="1" applyFont="1" applyBorder="1"/>
    <xf numFmtId="0" fontId="4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justify"/>
    </xf>
    <xf numFmtId="0" fontId="4" fillId="2" borderId="1" xfId="0" applyFont="1" applyFill="1" applyBorder="1" applyAlignment="1">
      <alignment horizontal="justify"/>
    </xf>
    <xf numFmtId="0" fontId="5" fillId="2" borderId="1" xfId="0" applyFont="1" applyFill="1" applyBorder="1"/>
    <xf numFmtId="0" fontId="1" fillId="0" borderId="0" xfId="0" applyFont="1" applyBorder="1" applyAlignment="1">
      <alignment horizontal="right"/>
    </xf>
    <xf numFmtId="0" fontId="4" fillId="0" borderId="0" xfId="0" applyFont="1" applyFill="1" applyBorder="1" applyAlignment="1">
      <alignment horizontal="center"/>
    </xf>
    <xf numFmtId="0" fontId="0" fillId="0" borderId="0" xfId="0" applyBorder="1"/>
    <xf numFmtId="0" fontId="1" fillId="0" borderId="0" xfId="0" applyFont="1" applyBorder="1"/>
    <xf numFmtId="0" fontId="5" fillId="0" borderId="0" xfId="0" applyFont="1" applyFill="1" applyBorder="1" applyAlignment="1">
      <alignment horizontal="center"/>
    </xf>
    <xf numFmtId="3" fontId="4" fillId="2" borderId="1" xfId="0" applyNumberFormat="1" applyFont="1" applyFill="1" applyBorder="1" applyAlignment="1">
      <alignment vertical="center"/>
    </xf>
    <xf numFmtId="0" fontId="3" fillId="0" borderId="1" xfId="0" applyFont="1" applyBorder="1"/>
    <xf numFmtId="0" fontId="1" fillId="0" borderId="1" xfId="0" applyFont="1" applyBorder="1"/>
    <xf numFmtId="3" fontId="4" fillId="0" borderId="1" xfId="0" applyNumberFormat="1" applyFont="1" applyFill="1" applyBorder="1" applyAlignment="1">
      <alignment vertical="center"/>
    </xf>
    <xf numFmtId="3" fontId="5" fillId="0" borderId="1" xfId="0" applyNumberFormat="1" applyFont="1" applyFill="1" applyBorder="1" applyAlignment="1">
      <alignment vertical="center"/>
    </xf>
    <xf numFmtId="0" fontId="4" fillId="0" borderId="1" xfId="0" applyFont="1" applyFill="1" applyBorder="1"/>
    <xf numFmtId="49" fontId="4" fillId="0" borderId="1" xfId="0" applyNumberFormat="1" applyFont="1" applyFill="1" applyBorder="1" applyAlignment="1">
      <alignment horizontal="left"/>
    </xf>
    <xf numFmtId="49" fontId="5" fillId="0" borderId="1" xfId="0" applyNumberFormat="1" applyFont="1" applyFill="1" applyBorder="1" applyAlignment="1">
      <alignment horizontal="left"/>
    </xf>
    <xf numFmtId="0" fontId="3" fillId="2" borderId="1" xfId="0" applyFont="1" applyFill="1" applyBorder="1"/>
    <xf numFmtId="3" fontId="3" fillId="2" borderId="1" xfId="0" applyNumberFormat="1" applyFont="1" applyFill="1" applyBorder="1"/>
    <xf numFmtId="3" fontId="3" fillId="0" borderId="1" xfId="0" applyNumberFormat="1" applyFont="1" applyBorder="1"/>
    <xf numFmtId="3" fontId="1" fillId="0" borderId="1" xfId="0" applyNumberFormat="1" applyFont="1" applyBorder="1"/>
    <xf numFmtId="0" fontId="5" fillId="0" borderId="0" xfId="0" applyFont="1" applyFill="1" applyAlignment="1">
      <alignment horizontal="left"/>
    </xf>
    <xf numFmtId="0" fontId="5" fillId="0" borderId="0" xfId="0" applyFont="1" applyFill="1"/>
    <xf numFmtId="0" fontId="6" fillId="0" borderId="0" xfId="0" applyFont="1"/>
    <xf numFmtId="0" fontId="6" fillId="0" borderId="0" xfId="0" applyFont="1" applyBorder="1"/>
    <xf numFmtId="0" fontId="6" fillId="0" borderId="2" xfId="0" applyFont="1" applyBorder="1"/>
    <xf numFmtId="0" fontId="6" fillId="0" borderId="0" xfId="0" applyFont="1" applyFill="1" applyBorder="1"/>
    <xf numFmtId="0" fontId="8" fillId="0" borderId="0" xfId="0" applyFont="1"/>
    <xf numFmtId="0" fontId="10" fillId="0" borderId="0" xfId="0" applyFont="1" applyFill="1" applyBorder="1" applyAlignment="1">
      <alignment horizontal="center"/>
    </xf>
    <xf numFmtId="0" fontId="9" fillId="2" borderId="1" xfId="0" applyFont="1" applyFill="1" applyBorder="1"/>
    <xf numFmtId="0" fontId="9" fillId="2" borderId="1" xfId="0" applyFont="1" applyFill="1" applyBorder="1" applyAlignment="1">
      <alignment horizontal="left"/>
    </xf>
    <xf numFmtId="3" fontId="7" fillId="2" borderId="4" xfId="0" applyNumberFormat="1" applyFont="1" applyFill="1" applyBorder="1"/>
    <xf numFmtId="0" fontId="9" fillId="0" borderId="1" xfId="0" applyFont="1" applyFill="1" applyBorder="1"/>
    <xf numFmtId="0" fontId="9" fillId="0" borderId="1" xfId="0" applyFont="1" applyFill="1" applyBorder="1" applyAlignment="1">
      <alignment horizontal="left"/>
    </xf>
    <xf numFmtId="0" fontId="10" fillId="0" borderId="1" xfId="0" applyFont="1" applyFill="1" applyBorder="1" applyAlignment="1">
      <alignment horizontal="left"/>
    </xf>
    <xf numFmtId="3" fontId="7" fillId="0" borderId="4" xfId="0" applyNumberFormat="1" applyFont="1" applyFill="1" applyBorder="1"/>
    <xf numFmtId="0" fontId="10" fillId="0" borderId="1" xfId="0" applyFont="1" applyFill="1" applyBorder="1"/>
    <xf numFmtId="0" fontId="8" fillId="0" borderId="1" xfId="0" applyFont="1" applyBorder="1"/>
    <xf numFmtId="3" fontId="8" fillId="0" borderId="4" xfId="0" applyNumberFormat="1" applyFont="1" applyBorder="1"/>
    <xf numFmtId="0" fontId="9" fillId="0" borderId="1" xfId="0" applyFont="1" applyFill="1" applyBorder="1" applyAlignment="1">
      <alignment wrapText="1"/>
    </xf>
    <xf numFmtId="0" fontId="11" fillId="0" borderId="1" xfId="0" applyFont="1" applyFill="1" applyBorder="1" applyAlignment="1">
      <alignment horizontal="left"/>
    </xf>
    <xf numFmtId="0" fontId="11" fillId="0" borderId="1" xfId="0" applyFont="1" applyFill="1" applyBorder="1"/>
    <xf numFmtId="0" fontId="10" fillId="2" borderId="1" xfId="0" applyFont="1" applyFill="1" applyBorder="1"/>
    <xf numFmtId="0" fontId="10" fillId="2" borderId="1" xfId="0" applyFont="1" applyFill="1" applyBorder="1" applyAlignment="1">
      <alignment horizontal="left"/>
    </xf>
    <xf numFmtId="3" fontId="8" fillId="0" borderId="4" xfId="0" applyNumberFormat="1" applyFont="1" applyFill="1" applyBorder="1"/>
    <xf numFmtId="0" fontId="7" fillId="2" borderId="1" xfId="0" applyFont="1" applyFill="1" applyBorder="1"/>
    <xf numFmtId="49" fontId="9" fillId="2" borderId="1" xfId="0" applyNumberFormat="1" applyFont="1" applyFill="1" applyBorder="1" applyAlignment="1">
      <alignment horizontal="left"/>
    </xf>
    <xf numFmtId="3" fontId="9" fillId="2" borderId="1" xfId="0" applyNumberFormat="1" applyFont="1" applyFill="1" applyBorder="1" applyAlignment="1">
      <alignment vertical="center"/>
    </xf>
    <xf numFmtId="0" fontId="7" fillId="0" borderId="1" xfId="0" applyFont="1" applyFill="1" applyBorder="1"/>
    <xf numFmtId="49" fontId="9" fillId="0" borderId="1" xfId="0" applyNumberFormat="1" applyFont="1" applyFill="1" applyBorder="1" applyAlignment="1">
      <alignment horizontal="left"/>
    </xf>
    <xf numFmtId="3" fontId="9" fillId="0" borderId="1" xfId="0" applyNumberFormat="1" applyFont="1" applyFill="1" applyBorder="1" applyAlignment="1">
      <alignment vertical="center"/>
    </xf>
    <xf numFmtId="0" fontId="8" fillId="0" borderId="1" xfId="0" applyFont="1" applyFill="1" applyBorder="1"/>
    <xf numFmtId="49" fontId="10" fillId="0" borderId="1" xfId="0" applyNumberFormat="1" applyFont="1" applyFill="1" applyBorder="1" applyAlignment="1">
      <alignment horizontal="left"/>
    </xf>
    <xf numFmtId="3" fontId="10" fillId="0" borderId="1" xfId="0" applyNumberFormat="1" applyFont="1" applyFill="1" applyBorder="1" applyAlignment="1">
      <alignment vertical="center"/>
    </xf>
    <xf numFmtId="0" fontId="7" fillId="0" borderId="1" xfId="0" applyFont="1" applyBorder="1"/>
    <xf numFmtId="3" fontId="7" fillId="0" borderId="1" xfId="0" applyNumberFormat="1" applyFont="1" applyBorder="1"/>
    <xf numFmtId="3" fontId="8" fillId="0" borderId="1" xfId="0" applyNumberFormat="1" applyFont="1" applyBorder="1"/>
    <xf numFmtId="3" fontId="7" fillId="2" borderId="1" xfId="0" applyNumberFormat="1" applyFont="1" applyFill="1" applyBorder="1"/>
    <xf numFmtId="1" fontId="6" fillId="0" borderId="0" xfId="0" applyNumberFormat="1" applyFont="1"/>
    <xf numFmtId="3" fontId="1" fillId="0" borderId="4" xfId="0" applyNumberFormat="1" applyFont="1" applyFill="1" applyBorder="1"/>
    <xf numFmtId="0" fontId="4" fillId="2" borderId="1" xfId="0" applyFont="1" applyFill="1" applyBorder="1" applyAlignment="1"/>
    <xf numFmtId="0" fontId="4" fillId="2" borderId="1" xfId="0" applyFont="1" applyFill="1" applyBorder="1" applyAlignment="1">
      <alignment horizontal="left"/>
    </xf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4" fillId="0" borderId="5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left" vertical="center"/>
    </xf>
    <xf numFmtId="0" fontId="4" fillId="0" borderId="9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horizontal="left" vertical="center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/>
    </xf>
    <xf numFmtId="0" fontId="4" fillId="0" borderId="0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3" fontId="8" fillId="0" borderId="4" xfId="0" applyNumberFormat="1" applyFont="1" applyBorder="1" applyAlignment="1">
      <alignment horizontal="center" wrapText="1"/>
    </xf>
    <xf numFmtId="0" fontId="7" fillId="0" borderId="0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/>
    </xf>
    <xf numFmtId="0" fontId="9" fillId="0" borderId="1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right"/>
    </xf>
    <xf numFmtId="0" fontId="9" fillId="0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left"/>
    </xf>
    <xf numFmtId="0" fontId="9" fillId="0" borderId="3" xfId="0" applyFont="1" applyFill="1" applyBorder="1" applyAlignment="1">
      <alignment horizontal="center"/>
    </xf>
    <xf numFmtId="3" fontId="10" fillId="0" borderId="3" xfId="0" applyNumberFormat="1" applyFont="1" applyFill="1" applyBorder="1" applyAlignment="1">
      <alignment horizontal="left"/>
    </xf>
    <xf numFmtId="0" fontId="9" fillId="0" borderId="3" xfId="0" applyFont="1" applyFill="1" applyBorder="1" applyAlignment="1">
      <alignment horizontal="left"/>
    </xf>
  </cellXfs>
  <cellStyles count="1">
    <cellStyle name="Normá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1A1A1A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0"/>
  <sheetViews>
    <sheetView topLeftCell="A19" zoomScaleNormal="100" workbookViewId="0">
      <selection activeCell="C11" sqref="C11"/>
    </sheetView>
  </sheetViews>
  <sheetFormatPr defaultColWidth="9.140625" defaultRowHeight="15.75" x14ac:dyDescent="0.25"/>
  <cols>
    <col min="1" max="1" width="7.28515625" style="1" customWidth="1"/>
    <col min="2" max="2" width="46.85546875" style="1" customWidth="1"/>
    <col min="3" max="3" width="16.7109375" style="1" customWidth="1"/>
    <col min="4" max="16384" width="9.140625" style="1"/>
  </cols>
  <sheetData>
    <row r="1" spans="1:3" ht="15.75" customHeight="1" x14ac:dyDescent="0.25">
      <c r="A1" s="78"/>
      <c r="B1" s="78"/>
      <c r="C1" s="78"/>
    </row>
    <row r="2" spans="1:3" ht="15.75" customHeight="1" x14ac:dyDescent="0.25">
      <c r="A2" s="2"/>
      <c r="B2" s="79" t="s">
        <v>92</v>
      </c>
      <c r="C2" s="79"/>
    </row>
    <row r="3" spans="1:3" ht="41.25" customHeight="1" x14ac:dyDescent="0.25">
      <c r="A3" s="80" t="s">
        <v>93</v>
      </c>
      <c r="B3" s="80"/>
      <c r="C3" s="80"/>
    </row>
    <row r="4" spans="1:3" ht="15.75" customHeight="1" x14ac:dyDescent="0.25">
      <c r="A4" s="81" t="s">
        <v>127</v>
      </c>
      <c r="B4" s="81"/>
      <c r="C4" s="81"/>
    </row>
    <row r="5" spans="1:3" ht="15.75" customHeight="1" x14ac:dyDescent="0.25">
      <c r="A5" s="3"/>
      <c r="B5" s="3"/>
      <c r="C5" s="3"/>
    </row>
    <row r="6" spans="1:3" ht="15.75" customHeight="1" x14ac:dyDescent="0.25">
      <c r="A6" s="4"/>
      <c r="B6" s="4"/>
      <c r="C6" s="4"/>
    </row>
    <row r="7" spans="1:3" ht="15.75" customHeight="1" x14ac:dyDescent="0.25">
      <c r="A7" s="82" t="s">
        <v>1</v>
      </c>
      <c r="B7" s="82"/>
      <c r="C7" s="83" t="s">
        <v>2</v>
      </c>
    </row>
    <row r="8" spans="1:3" ht="15.75" customHeight="1" x14ac:dyDescent="0.25">
      <c r="A8" s="82"/>
      <c r="B8" s="82"/>
      <c r="C8" s="83"/>
    </row>
    <row r="9" spans="1:3" ht="15.75" customHeight="1" x14ac:dyDescent="0.25">
      <c r="A9" s="76" t="s">
        <v>3</v>
      </c>
      <c r="B9" s="76"/>
      <c r="C9" s="5">
        <f>SUM(C10:C13)</f>
        <v>29728347</v>
      </c>
    </row>
    <row r="10" spans="1:3" ht="15.75" customHeight="1" x14ac:dyDescent="0.25">
      <c r="A10" s="6" t="s">
        <v>4</v>
      </c>
      <c r="B10" s="7" t="s">
        <v>5</v>
      </c>
      <c r="C10" s="8">
        <v>29728347</v>
      </c>
    </row>
    <row r="11" spans="1:3" ht="15.75" customHeight="1" x14ac:dyDescent="0.25">
      <c r="A11" s="6" t="s">
        <v>6</v>
      </c>
      <c r="B11" s="7" t="s">
        <v>7</v>
      </c>
      <c r="C11" s="8"/>
    </row>
    <row r="12" spans="1:3" ht="15.75" customHeight="1" x14ac:dyDescent="0.25">
      <c r="A12" s="6" t="s">
        <v>8</v>
      </c>
      <c r="B12" s="7" t="s">
        <v>9</v>
      </c>
      <c r="C12" s="8"/>
    </row>
    <row r="13" spans="1:3" ht="15.75" customHeight="1" x14ac:dyDescent="0.25">
      <c r="A13" s="6" t="s">
        <v>10</v>
      </c>
      <c r="B13" s="7" t="s">
        <v>11</v>
      </c>
      <c r="C13" s="8"/>
    </row>
    <row r="14" spans="1:3" ht="15.75" customHeight="1" x14ac:dyDescent="0.25">
      <c r="A14" s="6"/>
      <c r="B14" s="7"/>
      <c r="C14" s="8"/>
    </row>
    <row r="15" spans="1:3" ht="15.75" customHeight="1" x14ac:dyDescent="0.25">
      <c r="A15" s="9" t="s">
        <v>12</v>
      </c>
      <c r="B15" s="9"/>
      <c r="C15" s="10">
        <f>SUM(C16:C18)</f>
        <v>0</v>
      </c>
    </row>
    <row r="16" spans="1:3" ht="15.75" customHeight="1" x14ac:dyDescent="0.25">
      <c r="A16" s="6" t="s">
        <v>13</v>
      </c>
      <c r="B16" s="6" t="s">
        <v>14</v>
      </c>
      <c r="C16" s="8"/>
    </row>
    <row r="17" spans="1:3" ht="15.75" customHeight="1" x14ac:dyDescent="0.25">
      <c r="A17" s="6" t="s">
        <v>15</v>
      </c>
      <c r="B17" s="7" t="s">
        <v>16</v>
      </c>
      <c r="C17" s="11"/>
    </row>
    <row r="18" spans="1:3" ht="15.75" customHeight="1" x14ac:dyDescent="0.25">
      <c r="A18" s="6" t="s">
        <v>17</v>
      </c>
      <c r="B18" s="7" t="s">
        <v>18</v>
      </c>
      <c r="C18" s="11">
        <v>0</v>
      </c>
    </row>
    <row r="19" spans="1:3" ht="15.75" customHeight="1" x14ac:dyDescent="0.25">
      <c r="A19" s="12"/>
      <c r="B19" s="7"/>
      <c r="C19" s="11"/>
    </row>
    <row r="20" spans="1:3" ht="15.75" customHeight="1" x14ac:dyDescent="0.25">
      <c r="A20" s="9" t="s">
        <v>19</v>
      </c>
      <c r="B20" s="13"/>
      <c r="C20" s="10">
        <f>SUM(C21)</f>
        <v>0</v>
      </c>
    </row>
    <row r="21" spans="1:3" ht="15.75" customHeight="1" x14ac:dyDescent="0.25">
      <c r="A21" s="6" t="s">
        <v>20</v>
      </c>
      <c r="B21" s="7" t="s">
        <v>19</v>
      </c>
      <c r="C21" s="11"/>
    </row>
    <row r="22" spans="1:3" ht="15.75" customHeight="1" x14ac:dyDescent="0.25">
      <c r="A22" s="6"/>
      <c r="B22" s="7"/>
      <c r="C22" s="11"/>
    </row>
    <row r="23" spans="1:3" ht="15.75" customHeight="1" x14ac:dyDescent="0.25">
      <c r="A23" s="9" t="s">
        <v>21</v>
      </c>
      <c r="B23" s="9"/>
      <c r="C23" s="10">
        <f>SUM(C9+C15+C20)</f>
        <v>29728347</v>
      </c>
    </row>
    <row r="24" spans="1:3" ht="15.75" customHeight="1" x14ac:dyDescent="0.25">
      <c r="A24" s="14"/>
      <c r="B24" s="14"/>
      <c r="C24" s="15"/>
    </row>
    <row r="25" spans="1:3" ht="15.75" customHeight="1" x14ac:dyDescent="0.25">
      <c r="A25" s="77" t="s">
        <v>22</v>
      </c>
      <c r="B25" s="77"/>
      <c r="C25" s="10">
        <f>SUM(C26:C30)</f>
        <v>29728347</v>
      </c>
    </row>
    <row r="26" spans="1:3" ht="15.75" customHeight="1" x14ac:dyDescent="0.25">
      <c r="A26" s="6" t="s">
        <v>23</v>
      </c>
      <c r="B26" s="17" t="s">
        <v>24</v>
      </c>
      <c r="C26" s="75">
        <v>20346232</v>
      </c>
    </row>
    <row r="27" spans="1:3" ht="15.75" customHeight="1" x14ac:dyDescent="0.25">
      <c r="A27" s="6" t="s">
        <v>25</v>
      </c>
      <c r="B27" s="6" t="s">
        <v>26</v>
      </c>
      <c r="C27" s="8">
        <v>4022115</v>
      </c>
    </row>
    <row r="28" spans="1:3" ht="15.75" customHeight="1" x14ac:dyDescent="0.25">
      <c r="A28" s="6" t="s">
        <v>27</v>
      </c>
      <c r="B28" s="7" t="s">
        <v>28</v>
      </c>
      <c r="C28" s="8">
        <v>5360000</v>
      </c>
    </row>
    <row r="29" spans="1:3" ht="15.75" customHeight="1" x14ac:dyDescent="0.25">
      <c r="A29" s="6" t="s">
        <v>29</v>
      </c>
      <c r="B29" s="17" t="s">
        <v>30</v>
      </c>
      <c r="C29" s="8"/>
    </row>
    <row r="30" spans="1:3" ht="15.75" customHeight="1" x14ac:dyDescent="0.25">
      <c r="A30" s="6" t="s">
        <v>31</v>
      </c>
      <c r="B30" s="17" t="s">
        <v>32</v>
      </c>
      <c r="C30" s="8"/>
    </row>
    <row r="31" spans="1:3" ht="15.75" customHeight="1" x14ac:dyDescent="0.25">
      <c r="A31" s="6"/>
      <c r="B31" s="17"/>
      <c r="C31" s="8"/>
    </row>
    <row r="32" spans="1:3" ht="15.75" customHeight="1" x14ac:dyDescent="0.25">
      <c r="A32" s="16" t="s">
        <v>33</v>
      </c>
      <c r="B32" s="18"/>
      <c r="C32" s="10">
        <f>SUM(C33:C35)</f>
        <v>0</v>
      </c>
    </row>
    <row r="33" spans="1:3" ht="15.75" customHeight="1" x14ac:dyDescent="0.25">
      <c r="A33" s="7" t="s">
        <v>34</v>
      </c>
      <c r="B33" s="17" t="s">
        <v>35</v>
      </c>
      <c r="C33" s="11"/>
    </row>
    <row r="34" spans="1:3" ht="15.75" customHeight="1" x14ac:dyDescent="0.25">
      <c r="A34" s="7" t="s">
        <v>36</v>
      </c>
      <c r="B34" s="17" t="s">
        <v>37</v>
      </c>
      <c r="C34" s="11"/>
    </row>
    <row r="35" spans="1:3" ht="15.75" customHeight="1" x14ac:dyDescent="0.25">
      <c r="A35" s="6" t="s">
        <v>38</v>
      </c>
      <c r="B35" s="6" t="s">
        <v>39</v>
      </c>
      <c r="C35" s="11"/>
    </row>
    <row r="36" spans="1:3" ht="15.75" customHeight="1" x14ac:dyDescent="0.25">
      <c r="A36" s="6"/>
      <c r="B36" s="6"/>
      <c r="C36" s="11"/>
    </row>
    <row r="37" spans="1:3" ht="15.75" customHeight="1" x14ac:dyDescent="0.25">
      <c r="A37" s="9" t="s">
        <v>40</v>
      </c>
      <c r="B37" s="19"/>
      <c r="C37" s="10">
        <f>SUM(C38)</f>
        <v>0</v>
      </c>
    </row>
    <row r="38" spans="1:3" ht="15.75" customHeight="1" x14ac:dyDescent="0.25">
      <c r="A38" s="6" t="s">
        <v>41</v>
      </c>
      <c r="B38" s="6" t="s">
        <v>40</v>
      </c>
      <c r="C38" s="11">
        <v>0</v>
      </c>
    </row>
    <row r="39" spans="1:3" ht="15.75" customHeight="1" x14ac:dyDescent="0.25">
      <c r="A39" s="6"/>
      <c r="B39" s="6"/>
      <c r="C39" s="11"/>
    </row>
    <row r="40" spans="1:3" ht="15.75" customHeight="1" x14ac:dyDescent="0.25">
      <c r="A40" s="9" t="s">
        <v>42</v>
      </c>
      <c r="B40" s="9"/>
      <c r="C40" s="10">
        <f>SUM(C32,C25,C37)</f>
        <v>29728347</v>
      </c>
    </row>
  </sheetData>
  <sheetProtection selectLockedCells="1" selectUnlockedCells="1"/>
  <mergeCells count="8">
    <mergeCell ref="A9:B9"/>
    <mergeCell ref="A25:B25"/>
    <mergeCell ref="A1:C1"/>
    <mergeCell ref="B2:C2"/>
    <mergeCell ref="A3:C3"/>
    <mergeCell ref="A4:C4"/>
    <mergeCell ref="A7:B8"/>
    <mergeCell ref="C7:C8"/>
  </mergeCells>
  <phoneticPr fontId="0" type="noConversion"/>
  <pageMargins left="0.23622047244094491" right="0.23622047244094491" top="0.74803149606299213" bottom="0.74803149606299213" header="0.51181102362204722" footer="0.51181102362204722"/>
  <pageSetup paperSize="9" firstPageNumber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C37"/>
  <sheetViews>
    <sheetView view="pageBreakPreview" topLeftCell="A8" zoomScaleNormal="100" zoomScaleSheetLayoutView="100" workbookViewId="0">
      <selection activeCell="A34" sqref="A34:XFD34"/>
    </sheetView>
  </sheetViews>
  <sheetFormatPr defaultColWidth="11.5703125" defaultRowHeight="12.75" x14ac:dyDescent="0.2"/>
  <cols>
    <col min="1" max="1" width="7.140625" customWidth="1"/>
    <col min="2" max="2" width="49.28515625" customWidth="1"/>
    <col min="3" max="3" width="23.140625" customWidth="1"/>
    <col min="4" max="247" width="9.140625" customWidth="1"/>
  </cols>
  <sheetData>
    <row r="3" spans="1:3" ht="15.75" x14ac:dyDescent="0.2">
      <c r="A3" s="78"/>
      <c r="B3" s="78"/>
      <c r="C3" s="78"/>
    </row>
    <row r="4" spans="1:3" ht="15.75" x14ac:dyDescent="0.2">
      <c r="A4" s="2"/>
      <c r="B4" s="79" t="s">
        <v>94</v>
      </c>
      <c r="C4" s="79"/>
    </row>
    <row r="5" spans="1:3" ht="54" customHeight="1" x14ac:dyDescent="0.2">
      <c r="A5" s="80" t="s">
        <v>93</v>
      </c>
      <c r="B5" s="80"/>
      <c r="C5" s="80"/>
    </row>
    <row r="6" spans="1:3" ht="15.75" x14ac:dyDescent="0.2">
      <c r="A6" s="81" t="s">
        <v>126</v>
      </c>
      <c r="B6" s="81"/>
      <c r="C6" s="81"/>
    </row>
    <row r="7" spans="1:3" ht="12.75" customHeight="1" x14ac:dyDescent="0.2">
      <c r="A7" s="3"/>
      <c r="B7" s="3"/>
      <c r="C7" s="3"/>
    </row>
    <row r="8" spans="1:3" ht="12.75" customHeight="1" x14ac:dyDescent="0.2">
      <c r="A8" s="4"/>
      <c r="B8" s="4"/>
      <c r="C8" s="4"/>
    </row>
    <row r="9" spans="1:3" ht="12.75" customHeight="1" x14ac:dyDescent="0.2">
      <c r="A9" s="82" t="s">
        <v>1</v>
      </c>
      <c r="B9" s="82"/>
      <c r="C9" s="83" t="s">
        <v>2</v>
      </c>
    </row>
    <row r="10" spans="1:3" ht="15" customHeight="1" x14ac:dyDescent="0.2">
      <c r="A10" s="82"/>
      <c r="B10" s="82"/>
      <c r="C10" s="83"/>
    </row>
    <row r="11" spans="1:3" ht="15.75" x14ac:dyDescent="0.25">
      <c r="A11" s="76" t="s">
        <v>3</v>
      </c>
      <c r="B11" s="76"/>
      <c r="C11" s="5">
        <f>SUM(C12:C15)</f>
        <v>29728347</v>
      </c>
    </row>
    <row r="12" spans="1:3" ht="15.75" x14ac:dyDescent="0.25">
      <c r="A12" s="6" t="s">
        <v>4</v>
      </c>
      <c r="B12" s="7" t="s">
        <v>5</v>
      </c>
      <c r="C12" s="8">
        <v>29728347</v>
      </c>
    </row>
    <row r="13" spans="1:3" ht="15.75" x14ac:dyDescent="0.25">
      <c r="A13" s="6" t="s">
        <v>6</v>
      </c>
      <c r="B13" s="7" t="s">
        <v>7</v>
      </c>
      <c r="C13" s="8">
        <v>0</v>
      </c>
    </row>
    <row r="14" spans="1:3" ht="15.75" x14ac:dyDescent="0.25">
      <c r="A14" s="6" t="s">
        <v>8</v>
      </c>
      <c r="B14" s="7" t="s">
        <v>9</v>
      </c>
      <c r="C14" s="8">
        <v>0</v>
      </c>
    </row>
    <row r="15" spans="1:3" ht="15.75" x14ac:dyDescent="0.25">
      <c r="A15" s="6" t="s">
        <v>10</v>
      </c>
      <c r="B15" s="7" t="s">
        <v>11</v>
      </c>
      <c r="C15" s="8">
        <v>0</v>
      </c>
    </row>
    <row r="16" spans="1:3" ht="15.75" x14ac:dyDescent="0.25">
      <c r="A16" s="9" t="s">
        <v>12</v>
      </c>
      <c r="B16" s="9"/>
      <c r="C16" s="10">
        <f>SUM(C17:C19)</f>
        <v>0</v>
      </c>
    </row>
    <row r="17" spans="1:3" ht="15.75" x14ac:dyDescent="0.25">
      <c r="A17" s="6" t="s">
        <v>13</v>
      </c>
      <c r="B17" s="6" t="s">
        <v>14</v>
      </c>
      <c r="C17" s="8">
        <v>0</v>
      </c>
    </row>
    <row r="18" spans="1:3" ht="15.75" x14ac:dyDescent="0.25">
      <c r="A18" s="6" t="s">
        <v>15</v>
      </c>
      <c r="B18" s="7" t="s">
        <v>16</v>
      </c>
      <c r="C18" s="11">
        <v>0</v>
      </c>
    </row>
    <row r="19" spans="1:3" ht="15.75" x14ac:dyDescent="0.25">
      <c r="A19" s="6" t="s">
        <v>17</v>
      </c>
      <c r="B19" s="7" t="s">
        <v>18</v>
      </c>
      <c r="C19" s="11">
        <v>0</v>
      </c>
    </row>
    <row r="20" spans="1:3" ht="15.75" x14ac:dyDescent="0.25">
      <c r="A20" s="9" t="s">
        <v>19</v>
      </c>
      <c r="B20" s="13"/>
      <c r="C20" s="10">
        <f>SUM(C21)</f>
        <v>0</v>
      </c>
    </row>
    <row r="21" spans="1:3" ht="15.75" x14ac:dyDescent="0.25">
      <c r="A21" s="6" t="s">
        <v>20</v>
      </c>
      <c r="B21" s="7" t="s">
        <v>19</v>
      </c>
      <c r="C21" s="11">
        <v>0</v>
      </c>
    </row>
    <row r="22" spans="1:3" ht="15.75" x14ac:dyDescent="0.25">
      <c r="A22" s="9" t="s">
        <v>21</v>
      </c>
      <c r="B22" s="9"/>
      <c r="C22" s="10">
        <f>SUM(C11+C16+C20)</f>
        <v>29728347</v>
      </c>
    </row>
    <row r="23" spans="1:3" ht="15.75" x14ac:dyDescent="0.25">
      <c r="A23" s="14"/>
      <c r="B23" s="14"/>
      <c r="C23" s="15"/>
    </row>
    <row r="24" spans="1:3" ht="15.75" x14ac:dyDescent="0.25">
      <c r="A24" s="77" t="s">
        <v>22</v>
      </c>
      <c r="B24" s="77"/>
      <c r="C24" s="10">
        <f>SUM(C25:C29)</f>
        <v>100000</v>
      </c>
    </row>
    <row r="25" spans="1:3" ht="15.75" x14ac:dyDescent="0.25">
      <c r="A25" s="6" t="s">
        <v>23</v>
      </c>
      <c r="B25" s="17" t="s">
        <v>24</v>
      </c>
      <c r="C25" s="75">
        <v>0</v>
      </c>
    </row>
    <row r="26" spans="1:3" ht="15.75" x14ac:dyDescent="0.25">
      <c r="A26" s="6" t="s">
        <v>25</v>
      </c>
      <c r="B26" s="6" t="s">
        <v>26</v>
      </c>
      <c r="C26" s="8">
        <v>0</v>
      </c>
    </row>
    <row r="27" spans="1:3" ht="15.75" x14ac:dyDescent="0.25">
      <c r="A27" s="6" t="s">
        <v>27</v>
      </c>
      <c r="B27" s="7" t="s">
        <v>28</v>
      </c>
      <c r="C27" s="8">
        <v>100000</v>
      </c>
    </row>
    <row r="28" spans="1:3" ht="15.75" x14ac:dyDescent="0.25">
      <c r="A28" s="6" t="s">
        <v>29</v>
      </c>
      <c r="B28" s="17" t="s">
        <v>30</v>
      </c>
      <c r="C28" s="8">
        <v>0</v>
      </c>
    </row>
    <row r="29" spans="1:3" ht="15.75" x14ac:dyDescent="0.25">
      <c r="A29" s="6" t="s">
        <v>31</v>
      </c>
      <c r="B29" s="17" t="s">
        <v>32</v>
      </c>
      <c r="C29" s="8">
        <v>0</v>
      </c>
    </row>
    <row r="30" spans="1:3" ht="15.75" x14ac:dyDescent="0.25">
      <c r="A30" s="16" t="s">
        <v>33</v>
      </c>
      <c r="B30" s="18"/>
      <c r="C30" s="10">
        <f>SUM(C31:C33)</f>
        <v>0</v>
      </c>
    </row>
    <row r="31" spans="1:3" ht="15.75" x14ac:dyDescent="0.25">
      <c r="A31" s="7" t="s">
        <v>34</v>
      </c>
      <c r="B31" s="17" t="s">
        <v>35</v>
      </c>
      <c r="C31" s="11"/>
    </row>
    <row r="32" spans="1:3" ht="15.75" x14ac:dyDescent="0.25">
      <c r="A32" s="7" t="s">
        <v>36</v>
      </c>
      <c r="B32" s="17" t="s">
        <v>37</v>
      </c>
      <c r="C32" s="11"/>
    </row>
    <row r="33" spans="1:3" ht="15.75" x14ac:dyDescent="0.25">
      <c r="A33" s="6" t="s">
        <v>38</v>
      </c>
      <c r="B33" s="6" t="s">
        <v>39</v>
      </c>
      <c r="C33" s="11"/>
    </row>
    <row r="34" spans="1:3" ht="15.75" x14ac:dyDescent="0.25">
      <c r="A34" s="9" t="s">
        <v>40</v>
      </c>
      <c r="B34" s="19"/>
      <c r="C34" s="10">
        <f>SUM(C35)</f>
        <v>29628347</v>
      </c>
    </row>
    <row r="35" spans="1:3" ht="15.75" x14ac:dyDescent="0.25">
      <c r="A35" s="6" t="s">
        <v>41</v>
      </c>
      <c r="B35" s="6" t="s">
        <v>40</v>
      </c>
      <c r="C35" s="11">
        <v>29628347</v>
      </c>
    </row>
    <row r="36" spans="1:3" ht="15.75" x14ac:dyDescent="0.25">
      <c r="A36" s="6"/>
      <c r="B36" s="6"/>
      <c r="C36" s="11"/>
    </row>
    <row r="37" spans="1:3" ht="15.75" x14ac:dyDescent="0.25">
      <c r="A37" s="9" t="s">
        <v>42</v>
      </c>
      <c r="B37" s="9"/>
      <c r="C37" s="10">
        <f>SUM(C30,C24,C34)</f>
        <v>29728347</v>
      </c>
    </row>
  </sheetData>
  <sheetProtection selectLockedCells="1" selectUnlockedCells="1"/>
  <mergeCells count="8">
    <mergeCell ref="A11:B11"/>
    <mergeCell ref="A24:B24"/>
    <mergeCell ref="A3:C3"/>
    <mergeCell ref="B4:C4"/>
    <mergeCell ref="A5:C5"/>
    <mergeCell ref="A6:C6"/>
    <mergeCell ref="A9:B10"/>
    <mergeCell ref="C9:C10"/>
  </mergeCells>
  <phoneticPr fontId="0" type="noConversion"/>
  <pageMargins left="0.70866141732283472" right="0.70866141732283472" top="0.74803149606299213" bottom="0.74803149606299213" header="0.51181102362204722" footer="0.51181102362204722"/>
  <pageSetup paperSize="9" scale="93" firstPageNumber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3"/>
  <sheetViews>
    <sheetView view="pageBreakPreview" zoomScaleNormal="100" zoomScaleSheetLayoutView="100" workbookViewId="0">
      <selection activeCell="I25" sqref="I25"/>
    </sheetView>
  </sheetViews>
  <sheetFormatPr defaultRowHeight="12.75" x14ac:dyDescent="0.2"/>
  <cols>
    <col min="1" max="1" width="5.5703125" customWidth="1"/>
    <col min="2" max="2" width="51.28515625" customWidth="1"/>
    <col min="3" max="3" width="24.140625" customWidth="1"/>
  </cols>
  <sheetData>
    <row r="1" spans="1:3" ht="15.75" x14ac:dyDescent="0.2">
      <c r="A1" s="2"/>
      <c r="B1" s="79" t="s">
        <v>109</v>
      </c>
      <c r="C1" s="79"/>
    </row>
    <row r="2" spans="1:3" ht="15.75" x14ac:dyDescent="0.2">
      <c r="A2" s="80" t="s">
        <v>107</v>
      </c>
      <c r="B2" s="80"/>
      <c r="C2" s="80"/>
    </row>
    <row r="3" spans="1:3" ht="15.75" x14ac:dyDescent="0.2">
      <c r="A3" s="81" t="s">
        <v>126</v>
      </c>
      <c r="B3" s="81"/>
      <c r="C3" s="81"/>
    </row>
    <row r="4" spans="1:3" ht="15.75" x14ac:dyDescent="0.2">
      <c r="A4" s="3"/>
      <c r="B4" s="3"/>
      <c r="C4" s="3"/>
    </row>
    <row r="5" spans="1:3" ht="15.75" x14ac:dyDescent="0.2">
      <c r="A5" s="4"/>
      <c r="B5" s="4"/>
      <c r="C5" s="4"/>
    </row>
    <row r="6" spans="1:3" x14ac:dyDescent="0.2">
      <c r="A6" s="82" t="s">
        <v>1</v>
      </c>
      <c r="B6" s="82"/>
      <c r="C6" s="83" t="s">
        <v>2</v>
      </c>
    </row>
    <row r="7" spans="1:3" x14ac:dyDescent="0.2">
      <c r="A7" s="82"/>
      <c r="B7" s="82"/>
      <c r="C7" s="83"/>
    </row>
    <row r="8" spans="1:3" ht="15.75" x14ac:dyDescent="0.25">
      <c r="A8" s="76" t="s">
        <v>3</v>
      </c>
      <c r="B8" s="76"/>
      <c r="C8" s="5">
        <v>0</v>
      </c>
    </row>
    <row r="9" spans="1:3" ht="15.75" x14ac:dyDescent="0.25">
      <c r="A9" s="9" t="s">
        <v>12</v>
      </c>
      <c r="B9" s="9"/>
      <c r="C9" s="10">
        <v>0</v>
      </c>
    </row>
    <row r="10" spans="1:3" ht="15.75" x14ac:dyDescent="0.25">
      <c r="A10" s="9" t="s">
        <v>19</v>
      </c>
      <c r="B10" s="13"/>
      <c r="C10" s="10">
        <f>SUM(C11)</f>
        <v>29628232</v>
      </c>
    </row>
    <row r="11" spans="1:3" ht="15.75" x14ac:dyDescent="0.25">
      <c r="A11" s="6" t="s">
        <v>20</v>
      </c>
      <c r="B11" s="7" t="s">
        <v>19</v>
      </c>
      <c r="C11" s="36">
        <v>29628232</v>
      </c>
    </row>
    <row r="12" spans="1:3" ht="15.75" x14ac:dyDescent="0.25">
      <c r="A12" s="6"/>
      <c r="B12" s="7"/>
      <c r="C12" s="11"/>
    </row>
    <row r="13" spans="1:3" ht="15.75" x14ac:dyDescent="0.25">
      <c r="A13" s="9" t="s">
        <v>21</v>
      </c>
      <c r="B13" s="9"/>
      <c r="C13" s="10">
        <f>SUM(C8+C9+C10)</f>
        <v>29628232</v>
      </c>
    </row>
    <row r="14" spans="1:3" ht="15.75" x14ac:dyDescent="0.25">
      <c r="A14" s="14"/>
      <c r="B14" s="14"/>
      <c r="C14" s="15"/>
    </row>
    <row r="15" spans="1:3" ht="15.75" x14ac:dyDescent="0.25">
      <c r="A15" s="77" t="s">
        <v>22</v>
      </c>
      <c r="B15" s="77"/>
      <c r="C15" s="10">
        <f>SUM(C16:C20)</f>
        <v>29628347</v>
      </c>
    </row>
    <row r="16" spans="1:3" ht="15.75" x14ac:dyDescent="0.25">
      <c r="A16" s="6" t="s">
        <v>23</v>
      </c>
      <c r="B16" s="17" t="s">
        <v>24</v>
      </c>
      <c r="C16" s="75">
        <v>20346232</v>
      </c>
    </row>
    <row r="17" spans="1:3" ht="15.75" x14ac:dyDescent="0.25">
      <c r="A17" s="6" t="s">
        <v>25</v>
      </c>
      <c r="B17" s="6" t="s">
        <v>26</v>
      </c>
      <c r="C17" s="8">
        <v>4022115</v>
      </c>
    </row>
    <row r="18" spans="1:3" ht="15.75" x14ac:dyDescent="0.25">
      <c r="A18" s="6" t="s">
        <v>27</v>
      </c>
      <c r="B18" s="7" t="s">
        <v>28</v>
      </c>
      <c r="C18" s="8">
        <v>5260000</v>
      </c>
    </row>
    <row r="19" spans="1:3" ht="15.75" x14ac:dyDescent="0.25">
      <c r="A19" s="6" t="s">
        <v>29</v>
      </c>
      <c r="B19" s="17" t="s">
        <v>30</v>
      </c>
      <c r="C19" s="8">
        <v>0</v>
      </c>
    </row>
    <row r="20" spans="1:3" ht="15.75" x14ac:dyDescent="0.25">
      <c r="A20" s="6" t="s">
        <v>31</v>
      </c>
      <c r="B20" s="17" t="s">
        <v>32</v>
      </c>
      <c r="C20" s="8">
        <v>0</v>
      </c>
    </row>
    <row r="21" spans="1:3" ht="15.75" x14ac:dyDescent="0.25">
      <c r="A21" s="16" t="s">
        <v>33</v>
      </c>
      <c r="B21" s="18"/>
      <c r="C21" s="10">
        <v>0</v>
      </c>
    </row>
    <row r="22" spans="1:3" ht="15.75" x14ac:dyDescent="0.25">
      <c r="A22" s="9" t="s">
        <v>40</v>
      </c>
      <c r="B22" s="19"/>
      <c r="C22" s="10">
        <v>0</v>
      </c>
    </row>
    <row r="23" spans="1:3" ht="15.75" x14ac:dyDescent="0.25">
      <c r="A23" s="9" t="s">
        <v>42</v>
      </c>
      <c r="B23" s="9"/>
      <c r="C23" s="10">
        <f>SUM(C21,C15,C22)</f>
        <v>29628347</v>
      </c>
    </row>
  </sheetData>
  <mergeCells count="7">
    <mergeCell ref="A15:B15"/>
    <mergeCell ref="B1:C1"/>
    <mergeCell ref="A2:C2"/>
    <mergeCell ref="A3:C3"/>
    <mergeCell ref="A6:B7"/>
    <mergeCell ref="C6:C7"/>
    <mergeCell ref="A8:B8"/>
  </mergeCells>
  <phoneticPr fontId="0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4"/>
  <sheetViews>
    <sheetView view="pageBreakPreview" zoomScaleNormal="100" zoomScaleSheetLayoutView="100" workbookViewId="0">
      <selection activeCell="F20" sqref="F20"/>
    </sheetView>
  </sheetViews>
  <sheetFormatPr defaultRowHeight="12.75" x14ac:dyDescent="0.2"/>
  <cols>
    <col min="1" max="1" width="4.7109375" customWidth="1"/>
    <col min="2" max="2" width="5.42578125" customWidth="1"/>
    <col min="3" max="3" width="7.28515625" customWidth="1"/>
    <col min="4" max="4" width="4" customWidth="1"/>
    <col min="5" max="5" width="46" customWidth="1"/>
    <col min="6" max="6" width="16.7109375" customWidth="1"/>
  </cols>
  <sheetData>
    <row r="1" spans="1:7" ht="15.75" x14ac:dyDescent="0.25">
      <c r="A1" s="92"/>
      <c r="B1" s="92"/>
      <c r="C1" s="92"/>
      <c r="D1" s="92"/>
      <c r="E1" s="92"/>
      <c r="F1" s="92"/>
    </row>
    <row r="2" spans="1:7" ht="15.75" x14ac:dyDescent="0.25">
      <c r="A2" s="20"/>
      <c r="B2" s="20"/>
      <c r="C2" s="20"/>
      <c r="D2" s="20"/>
      <c r="E2" s="79" t="s">
        <v>94</v>
      </c>
      <c r="F2" s="79"/>
    </row>
    <row r="3" spans="1:7" ht="37.5" customHeight="1" x14ac:dyDescent="0.2">
      <c r="A3" s="80" t="s">
        <v>106</v>
      </c>
      <c r="B3" s="80"/>
      <c r="C3" s="80"/>
      <c r="D3" s="80"/>
      <c r="E3" s="80"/>
      <c r="F3" s="80"/>
      <c r="G3" s="22"/>
    </row>
    <row r="4" spans="1:7" ht="15" customHeight="1" x14ac:dyDescent="0.25">
      <c r="A4" s="93" t="s">
        <v>125</v>
      </c>
      <c r="B4" s="93"/>
      <c r="C4" s="93"/>
      <c r="D4" s="93"/>
      <c r="E4" s="93"/>
      <c r="F4" s="93"/>
      <c r="G4" s="22"/>
    </row>
    <row r="5" spans="1:7" ht="15" customHeight="1" x14ac:dyDescent="0.25">
      <c r="A5" s="93" t="s">
        <v>43</v>
      </c>
      <c r="B5" s="93"/>
      <c r="C5" s="93"/>
      <c r="D5" s="93"/>
      <c r="E5" s="93"/>
      <c r="F5" s="93"/>
      <c r="G5" s="22"/>
    </row>
    <row r="6" spans="1:7" ht="15" customHeight="1" x14ac:dyDescent="0.25">
      <c r="A6" s="21"/>
      <c r="B6" s="21"/>
      <c r="C6" s="21"/>
      <c r="D6" s="21"/>
      <c r="E6" s="21"/>
      <c r="F6" s="21"/>
    </row>
    <row r="7" spans="1:7" ht="15.75" x14ac:dyDescent="0.25">
      <c r="A7" s="23"/>
      <c r="B7" s="23"/>
      <c r="C7" s="23"/>
      <c r="D7" s="23"/>
      <c r="E7" s="24"/>
      <c r="F7" s="24"/>
    </row>
    <row r="8" spans="1:7" ht="15.75" customHeight="1" x14ac:dyDescent="0.2">
      <c r="A8" s="84" t="s">
        <v>44</v>
      </c>
      <c r="B8" s="85"/>
      <c r="C8" s="85"/>
      <c r="D8" s="85"/>
      <c r="E8" s="86"/>
      <c r="F8" s="90" t="s">
        <v>2</v>
      </c>
    </row>
    <row r="9" spans="1:7" ht="12.75" customHeight="1" x14ac:dyDescent="0.2">
      <c r="A9" s="87"/>
      <c r="B9" s="88"/>
      <c r="C9" s="88"/>
      <c r="D9" s="88"/>
      <c r="E9" s="89"/>
      <c r="F9" s="91"/>
    </row>
    <row r="10" spans="1:7" ht="15.75" x14ac:dyDescent="0.25">
      <c r="A10" s="9" t="s">
        <v>45</v>
      </c>
      <c r="B10" s="16"/>
      <c r="C10" s="16"/>
      <c r="D10" s="16"/>
      <c r="E10" s="16"/>
      <c r="F10" s="25">
        <f>F11</f>
        <v>29628347</v>
      </c>
    </row>
    <row r="11" spans="1:7" ht="15.75" x14ac:dyDescent="0.25">
      <c r="A11" s="26" t="s">
        <v>20</v>
      </c>
      <c r="B11" s="26"/>
      <c r="C11" s="26" t="s">
        <v>19</v>
      </c>
      <c r="D11" s="26"/>
      <c r="E11" s="27"/>
      <c r="F11" s="28">
        <f>SUM(F12)</f>
        <v>29628347</v>
      </c>
    </row>
    <row r="12" spans="1:7" ht="15.75" x14ac:dyDescent="0.25">
      <c r="A12" s="27"/>
      <c r="B12" s="27" t="s">
        <v>108</v>
      </c>
      <c r="C12" s="27"/>
      <c r="D12" s="27" t="s">
        <v>100</v>
      </c>
      <c r="E12" s="27"/>
      <c r="F12" s="29">
        <v>29628347</v>
      </c>
    </row>
    <row r="13" spans="1:7" ht="15.75" x14ac:dyDescent="0.25">
      <c r="A13" s="30"/>
      <c r="B13" s="31"/>
      <c r="C13" s="31"/>
      <c r="D13" s="31"/>
      <c r="E13" s="32"/>
      <c r="F13" s="29"/>
    </row>
    <row r="14" spans="1:7" ht="15.75" customHeight="1" x14ac:dyDescent="0.25">
      <c r="A14" s="33"/>
      <c r="B14" s="33"/>
      <c r="C14" s="33" t="s">
        <v>46</v>
      </c>
      <c r="D14" s="33"/>
      <c r="E14" s="33"/>
      <c r="F14" s="34">
        <f>F10</f>
        <v>29628347</v>
      </c>
    </row>
    <row r="15" spans="1:7" ht="15.75" customHeight="1" x14ac:dyDescent="0.25">
      <c r="A15" s="27"/>
      <c r="B15" s="27"/>
      <c r="C15" s="26"/>
      <c r="D15" s="27"/>
      <c r="E15" s="27"/>
      <c r="F15" s="35"/>
    </row>
    <row r="16" spans="1:7" ht="15.75" customHeight="1" x14ac:dyDescent="0.25">
      <c r="A16" s="26" t="s">
        <v>4</v>
      </c>
      <c r="B16" s="26"/>
      <c r="C16" s="26" t="s">
        <v>5</v>
      </c>
      <c r="D16" s="26"/>
      <c r="E16" s="27"/>
      <c r="F16" s="36">
        <v>0</v>
      </c>
    </row>
    <row r="17" spans="1:6" ht="15.75" customHeight="1" x14ac:dyDescent="0.25">
      <c r="A17" s="26" t="s">
        <v>13</v>
      </c>
      <c r="B17" s="26"/>
      <c r="C17" s="26" t="s">
        <v>14</v>
      </c>
      <c r="D17" s="26"/>
      <c r="E17" s="26"/>
      <c r="F17" s="36">
        <v>0</v>
      </c>
    </row>
    <row r="18" spans="1:6" ht="15.75" customHeight="1" x14ac:dyDescent="0.25">
      <c r="A18" s="26" t="s">
        <v>6</v>
      </c>
      <c r="B18" s="26"/>
      <c r="C18" s="26" t="s">
        <v>7</v>
      </c>
      <c r="D18" s="26"/>
      <c r="E18" s="26"/>
      <c r="F18" s="36">
        <v>0</v>
      </c>
    </row>
    <row r="19" spans="1:6" ht="15.75" customHeight="1" x14ac:dyDescent="0.25">
      <c r="A19" s="26" t="s">
        <v>8</v>
      </c>
      <c r="B19" s="26"/>
      <c r="C19" s="26" t="s">
        <v>9</v>
      </c>
      <c r="D19" s="26"/>
      <c r="E19" s="26"/>
      <c r="F19" s="36">
        <v>0</v>
      </c>
    </row>
    <row r="20" spans="1:6" ht="15.75" customHeight="1" x14ac:dyDescent="0.25">
      <c r="A20" s="26" t="s">
        <v>15</v>
      </c>
      <c r="B20" s="26"/>
      <c r="C20" s="26" t="s">
        <v>16</v>
      </c>
      <c r="D20" s="26"/>
      <c r="E20" s="26"/>
      <c r="F20" s="36">
        <v>0</v>
      </c>
    </row>
    <row r="21" spans="1:6" ht="15.75" customHeight="1" x14ac:dyDescent="0.25">
      <c r="A21" s="26" t="s">
        <v>10</v>
      </c>
      <c r="B21" s="26"/>
      <c r="C21" s="26" t="s">
        <v>11</v>
      </c>
      <c r="D21" s="26"/>
      <c r="E21" s="26"/>
      <c r="F21" s="36">
        <v>0</v>
      </c>
    </row>
    <row r="22" spans="1:6" ht="15.75" customHeight="1" x14ac:dyDescent="0.25">
      <c r="A22" s="26" t="s">
        <v>17</v>
      </c>
      <c r="B22" s="26"/>
      <c r="C22" s="26" t="s">
        <v>18</v>
      </c>
      <c r="D22" s="26"/>
      <c r="E22" s="26"/>
      <c r="F22" s="36">
        <v>0</v>
      </c>
    </row>
    <row r="23" spans="1:6" ht="15.75" customHeight="1" x14ac:dyDescent="0.25">
      <c r="A23" s="26" t="s">
        <v>20</v>
      </c>
      <c r="B23" s="26"/>
      <c r="C23" s="26" t="s">
        <v>19</v>
      </c>
      <c r="D23" s="26"/>
      <c r="E23" s="26"/>
      <c r="F23" s="36">
        <v>29628347</v>
      </c>
    </row>
    <row r="24" spans="1:6" ht="15.75" customHeight="1" x14ac:dyDescent="0.25">
      <c r="A24" s="27"/>
      <c r="B24" s="27"/>
      <c r="C24" s="26" t="s">
        <v>46</v>
      </c>
      <c r="D24" s="27"/>
      <c r="E24" s="27"/>
      <c r="F24" s="35">
        <f>SUM(F16:F23)</f>
        <v>29628347</v>
      </c>
    </row>
  </sheetData>
  <sheetProtection selectLockedCells="1" selectUnlockedCells="1"/>
  <mergeCells count="7">
    <mergeCell ref="A8:E9"/>
    <mergeCell ref="F8:F9"/>
    <mergeCell ref="A1:F1"/>
    <mergeCell ref="E2:F2"/>
    <mergeCell ref="A3:F3"/>
    <mergeCell ref="A4:F4"/>
    <mergeCell ref="A5:F5"/>
  </mergeCells>
  <phoneticPr fontId="0" type="noConversion"/>
  <pageMargins left="0.23622047244094491" right="0.23622047244094491" top="0.74803149606299213" bottom="0.74803149606299213" header="0.51181102362204722" footer="0.51181102362204722"/>
  <pageSetup paperSize="9" scale="88" firstPageNumber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7"/>
  <sheetViews>
    <sheetView view="pageBreakPreview" zoomScaleNormal="100" zoomScaleSheetLayoutView="100" workbookViewId="0">
      <selection activeCell="G10" sqref="G10"/>
    </sheetView>
  </sheetViews>
  <sheetFormatPr defaultColWidth="9.140625" defaultRowHeight="15.75" x14ac:dyDescent="0.25"/>
  <cols>
    <col min="1" max="1" width="4.28515625" style="1" customWidth="1"/>
    <col min="2" max="2" width="4.7109375" style="1" customWidth="1"/>
    <col min="3" max="3" width="6.140625" style="1" customWidth="1"/>
    <col min="4" max="4" width="3.5703125" style="1" customWidth="1"/>
    <col min="5" max="5" width="48" style="1" customWidth="1"/>
    <col min="6" max="6" width="10.28515625" style="1" customWidth="1"/>
    <col min="7" max="7" width="12.85546875" style="1" customWidth="1"/>
    <col min="8" max="16384" width="9.140625" style="1"/>
  </cols>
  <sheetData>
    <row r="1" spans="1:7" x14ac:dyDescent="0.25">
      <c r="A1" s="92"/>
      <c r="B1" s="92"/>
      <c r="C1" s="92"/>
      <c r="D1" s="92"/>
      <c r="E1" s="92"/>
      <c r="F1" s="92"/>
    </row>
    <row r="2" spans="1:7" ht="15.75" customHeight="1" x14ac:dyDescent="0.25">
      <c r="A2" s="23"/>
      <c r="B2" s="23"/>
      <c r="C2" s="23"/>
      <c r="D2" s="23"/>
      <c r="E2" s="79" t="s">
        <v>95</v>
      </c>
      <c r="F2" s="79"/>
    </row>
    <row r="3" spans="1:7" ht="35.25" customHeight="1" x14ac:dyDescent="0.25">
      <c r="A3" s="80" t="s">
        <v>107</v>
      </c>
      <c r="B3" s="80"/>
      <c r="C3" s="80"/>
      <c r="D3" s="80"/>
      <c r="E3" s="80"/>
      <c r="F3" s="80"/>
    </row>
    <row r="4" spans="1:7" ht="15.75" customHeight="1" x14ac:dyDescent="0.25">
      <c r="A4" s="93" t="s">
        <v>117</v>
      </c>
      <c r="B4" s="93"/>
      <c r="C4" s="93"/>
      <c r="D4" s="93"/>
      <c r="E4" s="93"/>
      <c r="F4" s="93"/>
    </row>
    <row r="5" spans="1:7" ht="15.75" customHeight="1" x14ac:dyDescent="0.25">
      <c r="A5" s="93" t="s">
        <v>47</v>
      </c>
      <c r="B5" s="93"/>
      <c r="C5" s="93"/>
      <c r="D5" s="93"/>
      <c r="E5" s="93"/>
      <c r="F5" s="93"/>
    </row>
    <row r="6" spans="1:7" ht="15.75" customHeight="1" x14ac:dyDescent="0.25">
      <c r="A6" s="23"/>
      <c r="B6" s="23"/>
      <c r="C6" s="23"/>
      <c r="D6" s="23"/>
      <c r="E6" s="24"/>
      <c r="F6" s="24"/>
    </row>
    <row r="7" spans="1:7" ht="15.75" customHeight="1" x14ac:dyDescent="0.25">
      <c r="A7" s="95" t="s">
        <v>48</v>
      </c>
      <c r="B7" s="95"/>
      <c r="C7" s="95"/>
      <c r="D7" s="95"/>
      <c r="E7" s="95"/>
      <c r="F7" s="95"/>
      <c r="G7" s="94" t="s">
        <v>131</v>
      </c>
    </row>
    <row r="8" spans="1:7" ht="15.75" customHeight="1" x14ac:dyDescent="0.25">
      <c r="A8" s="95"/>
      <c r="B8" s="95"/>
      <c r="C8" s="95"/>
      <c r="D8" s="95"/>
      <c r="E8" s="95"/>
      <c r="F8" s="95"/>
      <c r="G8" s="94"/>
    </row>
    <row r="9" spans="1:7" ht="15.75" customHeight="1" x14ac:dyDescent="0.25">
      <c r="A9" s="95"/>
      <c r="B9" s="95"/>
      <c r="C9" s="95"/>
      <c r="D9" s="95"/>
      <c r="E9" s="95"/>
      <c r="F9" s="95"/>
      <c r="G9" s="94"/>
    </row>
    <row r="10" spans="1:7" ht="15.75" customHeight="1" x14ac:dyDescent="0.25">
      <c r="A10" s="61" t="s">
        <v>20</v>
      </c>
      <c r="B10" s="61"/>
      <c r="C10" s="61" t="s">
        <v>120</v>
      </c>
      <c r="D10" s="61"/>
      <c r="E10" s="61"/>
      <c r="F10" s="62"/>
      <c r="G10" s="63">
        <f>G13+G11</f>
        <v>29628347</v>
      </c>
    </row>
    <row r="11" spans="1:7" ht="15.75" customHeight="1" x14ac:dyDescent="0.25">
      <c r="A11" s="64"/>
      <c r="B11" s="64" t="s">
        <v>122</v>
      </c>
      <c r="C11" s="64"/>
      <c r="D11" s="64" t="s">
        <v>123</v>
      </c>
      <c r="E11" s="64"/>
      <c r="F11" s="65"/>
      <c r="G11" s="66">
        <f>G12</f>
        <v>0</v>
      </c>
    </row>
    <row r="12" spans="1:7" ht="15.75" customHeight="1" x14ac:dyDescent="0.25">
      <c r="A12" s="64"/>
      <c r="B12" s="64"/>
      <c r="C12" s="64"/>
      <c r="D12" s="67" t="s">
        <v>124</v>
      </c>
      <c r="E12" s="67"/>
      <c r="F12" s="68"/>
      <c r="G12" s="69">
        <v>0</v>
      </c>
    </row>
    <row r="13" spans="1:7" ht="15.75" customHeight="1" x14ac:dyDescent="0.25">
      <c r="A13" s="53"/>
      <c r="B13" s="70" t="s">
        <v>108</v>
      </c>
      <c r="C13" s="70"/>
      <c r="D13" s="70" t="s">
        <v>121</v>
      </c>
      <c r="E13" s="70"/>
      <c r="F13" s="53"/>
      <c r="G13" s="71">
        <f>G14</f>
        <v>29628347</v>
      </c>
    </row>
    <row r="14" spans="1:7" ht="15.75" customHeight="1" x14ac:dyDescent="0.25">
      <c r="A14" s="53"/>
      <c r="B14" s="53"/>
      <c r="C14" s="53"/>
      <c r="D14" s="53" t="s">
        <v>100</v>
      </c>
      <c r="E14" s="53"/>
      <c r="F14" s="53"/>
      <c r="G14" s="72">
        <v>29628347</v>
      </c>
    </row>
    <row r="15" spans="1:7" ht="15.75" customHeight="1" x14ac:dyDescent="0.25">
      <c r="A15" s="61" t="s">
        <v>8</v>
      </c>
      <c r="B15" s="61"/>
      <c r="C15" s="61" t="s">
        <v>9</v>
      </c>
      <c r="D15" s="61"/>
      <c r="E15" s="61"/>
      <c r="F15" s="62"/>
      <c r="G15" s="63">
        <f>SUM(G16:G16)</f>
        <v>0</v>
      </c>
    </row>
    <row r="16" spans="1:7" ht="15.75" customHeight="1" x14ac:dyDescent="0.25">
      <c r="A16" s="53"/>
      <c r="B16" s="53"/>
      <c r="C16" s="53"/>
      <c r="D16" s="53"/>
      <c r="E16" s="53"/>
      <c r="F16" s="53"/>
      <c r="G16" s="72"/>
    </row>
    <row r="17" spans="1:7" ht="15.75" customHeight="1" x14ac:dyDescent="0.25">
      <c r="A17" s="61"/>
      <c r="B17" s="61"/>
      <c r="C17" s="61" t="s">
        <v>46</v>
      </c>
      <c r="D17" s="61"/>
      <c r="E17" s="61"/>
      <c r="F17" s="61"/>
      <c r="G17" s="73">
        <f>G10+G15</f>
        <v>29628347</v>
      </c>
    </row>
  </sheetData>
  <sheetProtection selectLockedCells="1" selectUnlockedCells="1"/>
  <mergeCells count="7">
    <mergeCell ref="G7:G9"/>
    <mergeCell ref="A7:F9"/>
    <mergeCell ref="A1:F1"/>
    <mergeCell ref="E2:F2"/>
    <mergeCell ref="A3:F3"/>
    <mergeCell ref="A4:F4"/>
    <mergeCell ref="A5:F5"/>
  </mergeCells>
  <phoneticPr fontId="0" type="noConversion"/>
  <pageMargins left="0.23622047244094491" right="0.23622047244094491" top="0.74803149606299213" bottom="0.74803149606299213" header="0.51181102362204722" footer="0.51181102362204722"/>
  <pageSetup paperSize="9" scale="86" firstPageNumber="0" orientation="portrait" r:id="rId1"/>
  <headerFooter alignWithMargins="0"/>
  <cellWatches>
    <cellWatch r="E2"/>
  </cellWatch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51"/>
  <sheetViews>
    <sheetView tabSelected="1" view="pageBreakPreview" zoomScaleNormal="100" zoomScaleSheetLayoutView="100" workbookViewId="0">
      <selection activeCell="S13" sqref="S13"/>
    </sheetView>
  </sheetViews>
  <sheetFormatPr defaultColWidth="9.140625" defaultRowHeight="15.75" customHeight="1" x14ac:dyDescent="0.25"/>
  <cols>
    <col min="1" max="1" width="3.28515625" style="38" customWidth="1"/>
    <col min="2" max="2" width="4.85546875" style="37" customWidth="1"/>
    <col min="3" max="3" width="7.140625" style="37" customWidth="1"/>
    <col min="4" max="4" width="6.42578125" style="37" customWidth="1"/>
    <col min="5" max="5" width="46.28515625" style="37" customWidth="1"/>
    <col min="6" max="6" width="8.85546875" style="37" customWidth="1"/>
    <col min="7" max="7" width="14.5703125" style="1" customWidth="1"/>
    <col min="8" max="16384" width="9.140625" style="1"/>
  </cols>
  <sheetData>
    <row r="1" spans="1:7" ht="15.75" customHeight="1" x14ac:dyDescent="0.25">
      <c r="A1" s="98"/>
      <c r="B1" s="98"/>
      <c r="C1" s="98"/>
      <c r="D1" s="98"/>
      <c r="E1" s="98"/>
      <c r="F1" s="98"/>
    </row>
    <row r="2" spans="1:7" ht="15.75" customHeight="1" x14ac:dyDescent="0.25">
      <c r="A2" s="78"/>
      <c r="B2" s="78"/>
      <c r="C2" s="78"/>
      <c r="D2" s="78"/>
      <c r="E2" s="78"/>
      <c r="F2" s="78"/>
    </row>
    <row r="3" spans="1:7" ht="31.5" customHeight="1" x14ac:dyDescent="0.25">
      <c r="A3" s="97" t="s">
        <v>107</v>
      </c>
      <c r="B3" s="97"/>
      <c r="C3" s="97"/>
      <c r="D3" s="97"/>
      <c r="E3" s="97"/>
      <c r="F3" s="97"/>
      <c r="G3" s="97"/>
    </row>
    <row r="4" spans="1:7" ht="15.75" customHeight="1" x14ac:dyDescent="0.25">
      <c r="A4" s="93" t="s">
        <v>128</v>
      </c>
      <c r="B4" s="93"/>
      <c r="C4" s="93"/>
      <c r="D4" s="93"/>
      <c r="E4" s="93"/>
      <c r="F4" s="93"/>
      <c r="G4" s="93"/>
    </row>
    <row r="5" spans="1:7" ht="15.75" customHeight="1" x14ac:dyDescent="0.25">
      <c r="A5" s="100" t="s">
        <v>43</v>
      </c>
      <c r="B5" s="100"/>
      <c r="C5" s="100"/>
      <c r="D5" s="100"/>
      <c r="E5" s="100"/>
      <c r="F5" s="100"/>
      <c r="G5" s="43"/>
    </row>
    <row r="6" spans="1:7" ht="15.75" customHeight="1" x14ac:dyDescent="0.25">
      <c r="A6" s="44"/>
      <c r="B6" s="44"/>
      <c r="C6" s="44"/>
      <c r="D6" s="44"/>
      <c r="E6" s="44"/>
      <c r="F6" s="44" t="s">
        <v>0</v>
      </c>
      <c r="G6" s="43"/>
    </row>
    <row r="7" spans="1:7" ht="15.75" customHeight="1" x14ac:dyDescent="0.25">
      <c r="A7" s="95" t="s">
        <v>49</v>
      </c>
      <c r="B7" s="95"/>
      <c r="C7" s="95"/>
      <c r="D7" s="95"/>
      <c r="E7" s="95"/>
      <c r="F7" s="102" t="s">
        <v>50</v>
      </c>
      <c r="G7" s="96" t="s">
        <v>131</v>
      </c>
    </row>
    <row r="8" spans="1:7" s="23" customFormat="1" ht="15.75" customHeight="1" x14ac:dyDescent="0.25">
      <c r="A8" s="95"/>
      <c r="B8" s="95"/>
      <c r="C8" s="95"/>
      <c r="D8" s="95"/>
      <c r="E8" s="95"/>
      <c r="F8" s="102"/>
      <c r="G8" s="96"/>
    </row>
    <row r="9" spans="1:7" ht="15.75" customHeight="1" x14ac:dyDescent="0.25">
      <c r="A9" s="45" t="s">
        <v>101</v>
      </c>
      <c r="B9" s="46"/>
      <c r="C9" s="46"/>
      <c r="D9" s="46"/>
      <c r="E9" s="46"/>
      <c r="F9" s="103">
        <v>6</v>
      </c>
      <c r="G9" s="47">
        <f>G10+G16+G19</f>
        <v>29628347</v>
      </c>
    </row>
    <row r="10" spans="1:7" ht="15.75" customHeight="1" x14ac:dyDescent="0.25">
      <c r="A10" s="48" t="s">
        <v>23</v>
      </c>
      <c r="B10" s="49"/>
      <c r="C10" s="49" t="s">
        <v>51</v>
      </c>
      <c r="D10" s="49"/>
      <c r="E10" s="49"/>
      <c r="F10" s="104"/>
      <c r="G10" s="51">
        <f>G11</f>
        <v>20346232</v>
      </c>
    </row>
    <row r="11" spans="1:7" ht="15.75" customHeight="1" x14ac:dyDescent="0.25">
      <c r="A11" s="52"/>
      <c r="B11" s="49" t="s">
        <v>52</v>
      </c>
      <c r="C11" s="49"/>
      <c r="D11" s="49" t="s">
        <v>53</v>
      </c>
      <c r="E11" s="49"/>
      <c r="F11" s="104"/>
      <c r="G11" s="51">
        <f>G12+G13+G14+G15</f>
        <v>20346232</v>
      </c>
    </row>
    <row r="12" spans="1:7" ht="15.75" customHeight="1" x14ac:dyDescent="0.25">
      <c r="A12" s="53"/>
      <c r="B12" s="50"/>
      <c r="C12" s="50" t="s">
        <v>54</v>
      </c>
      <c r="D12" s="50" t="s">
        <v>55</v>
      </c>
      <c r="E12" s="50"/>
      <c r="F12" s="104"/>
      <c r="G12" s="60">
        <v>19050232</v>
      </c>
    </row>
    <row r="13" spans="1:7" ht="15.75" customHeight="1" x14ac:dyDescent="0.25">
      <c r="A13" s="53"/>
      <c r="B13" s="50"/>
      <c r="C13" s="50" t="s">
        <v>85</v>
      </c>
      <c r="D13" s="50" t="s">
        <v>119</v>
      </c>
      <c r="E13" s="50"/>
      <c r="F13" s="104"/>
      <c r="G13" s="60">
        <v>500000</v>
      </c>
    </row>
    <row r="14" spans="1:7" ht="15.75" customHeight="1" x14ac:dyDescent="0.25">
      <c r="A14" s="52"/>
      <c r="B14" s="50"/>
      <c r="C14" s="50" t="s">
        <v>56</v>
      </c>
      <c r="D14" s="50" t="s">
        <v>57</v>
      </c>
      <c r="E14" s="50"/>
      <c r="F14" s="104"/>
      <c r="G14" s="60">
        <v>576000</v>
      </c>
    </row>
    <row r="15" spans="1:7" ht="15.75" customHeight="1" x14ac:dyDescent="0.25">
      <c r="A15" s="52"/>
      <c r="B15" s="50"/>
      <c r="C15" s="52" t="s">
        <v>86</v>
      </c>
      <c r="D15" s="50" t="s">
        <v>87</v>
      </c>
      <c r="E15" s="50"/>
      <c r="F15" s="104"/>
      <c r="G15" s="60">
        <v>220000</v>
      </c>
    </row>
    <row r="16" spans="1:7" ht="15.75" customHeight="1" x14ac:dyDescent="0.25">
      <c r="A16" s="48" t="s">
        <v>25</v>
      </c>
      <c r="B16" s="49"/>
      <c r="C16" s="49" t="s">
        <v>58</v>
      </c>
      <c r="D16" s="55"/>
      <c r="E16" s="55"/>
      <c r="F16" s="104"/>
      <c r="G16" s="51">
        <f>SUM(G17:G18)</f>
        <v>4022115</v>
      </c>
    </row>
    <row r="17" spans="1:7" ht="15.75" customHeight="1" x14ac:dyDescent="0.25">
      <c r="A17" s="52"/>
      <c r="B17" s="50"/>
      <c r="C17" s="50"/>
      <c r="D17" s="56" t="s">
        <v>59</v>
      </c>
      <c r="E17" s="50"/>
      <c r="F17" s="104"/>
      <c r="G17" s="54">
        <v>3924615</v>
      </c>
    </row>
    <row r="18" spans="1:7" ht="15.75" customHeight="1" x14ac:dyDescent="0.25">
      <c r="A18" s="52"/>
      <c r="B18" s="50"/>
      <c r="C18" s="50"/>
      <c r="D18" s="56" t="s">
        <v>60</v>
      </c>
      <c r="E18" s="50"/>
      <c r="F18" s="104"/>
      <c r="G18" s="54">
        <v>97500</v>
      </c>
    </row>
    <row r="19" spans="1:7" ht="15.75" customHeight="1" x14ac:dyDescent="0.25">
      <c r="A19" s="48" t="s">
        <v>27</v>
      </c>
      <c r="B19" s="49"/>
      <c r="C19" s="49" t="s">
        <v>28</v>
      </c>
      <c r="D19" s="49"/>
      <c r="E19" s="49"/>
      <c r="F19" s="104"/>
      <c r="G19" s="51">
        <f>G20+G25+G29+G37</f>
        <v>5260000</v>
      </c>
    </row>
    <row r="20" spans="1:7" ht="15.75" customHeight="1" x14ac:dyDescent="0.25">
      <c r="A20" s="57"/>
      <c r="B20" s="49" t="s">
        <v>61</v>
      </c>
      <c r="C20" s="56"/>
      <c r="D20" s="49" t="s">
        <v>62</v>
      </c>
      <c r="E20" s="57"/>
      <c r="F20" s="104"/>
      <c r="G20" s="51">
        <f>G21+G23</f>
        <v>300000</v>
      </c>
    </row>
    <row r="21" spans="1:7" ht="15.75" customHeight="1" x14ac:dyDescent="0.25">
      <c r="A21" s="57"/>
      <c r="B21" s="49"/>
      <c r="C21" s="50" t="s">
        <v>63</v>
      </c>
      <c r="D21" s="50" t="s">
        <v>96</v>
      </c>
      <c r="E21" s="52"/>
      <c r="F21" s="104"/>
      <c r="G21" s="60">
        <f>G22</f>
        <v>100000</v>
      </c>
    </row>
    <row r="22" spans="1:7" ht="15.75" customHeight="1" x14ac:dyDescent="0.25">
      <c r="A22" s="57"/>
      <c r="B22" s="49"/>
      <c r="C22" s="56"/>
      <c r="D22" s="49"/>
      <c r="E22" s="57" t="s">
        <v>97</v>
      </c>
      <c r="F22" s="104"/>
      <c r="G22" s="54">
        <v>100000</v>
      </c>
    </row>
    <row r="23" spans="1:7" ht="15.75" customHeight="1" x14ac:dyDescent="0.25">
      <c r="A23" s="52"/>
      <c r="B23" s="50"/>
      <c r="C23" s="50" t="s">
        <v>64</v>
      </c>
      <c r="D23" s="50" t="s">
        <v>65</v>
      </c>
      <c r="E23" s="50"/>
      <c r="F23" s="104"/>
      <c r="G23" s="60">
        <f>G24</f>
        <v>200000</v>
      </c>
    </row>
    <row r="24" spans="1:7" ht="15.75" customHeight="1" x14ac:dyDescent="0.25">
      <c r="A24" s="48"/>
      <c r="B24" s="49"/>
      <c r="C24" s="49"/>
      <c r="D24" s="49"/>
      <c r="E24" s="56" t="s">
        <v>66</v>
      </c>
      <c r="F24" s="104"/>
      <c r="G24" s="54">
        <v>200000</v>
      </c>
    </row>
    <row r="25" spans="1:7" ht="15.75" customHeight="1" x14ac:dyDescent="0.25">
      <c r="A25" s="57"/>
      <c r="B25" s="49" t="s">
        <v>67</v>
      </c>
      <c r="C25" s="56"/>
      <c r="D25" s="49" t="s">
        <v>68</v>
      </c>
      <c r="E25" s="56"/>
      <c r="F25" s="104"/>
      <c r="G25" s="51">
        <f>G27+G28</f>
        <v>160000</v>
      </c>
    </row>
    <row r="26" spans="1:7" ht="15.75" customHeight="1" x14ac:dyDescent="0.25">
      <c r="A26" s="52"/>
      <c r="B26" s="50"/>
      <c r="C26" s="50" t="s">
        <v>69</v>
      </c>
      <c r="D26" s="50" t="s">
        <v>70</v>
      </c>
      <c r="E26" s="50"/>
      <c r="F26" s="104"/>
      <c r="G26" s="60">
        <f>G27+G28</f>
        <v>160000</v>
      </c>
    </row>
    <row r="27" spans="1:7" ht="15.75" customHeight="1" x14ac:dyDescent="0.25">
      <c r="A27" s="52"/>
      <c r="B27" s="50"/>
      <c r="C27" s="50"/>
      <c r="D27" s="50"/>
      <c r="E27" s="56" t="s">
        <v>98</v>
      </c>
      <c r="F27" s="104"/>
      <c r="G27" s="54">
        <v>20000</v>
      </c>
    </row>
    <row r="28" spans="1:7" ht="15.75" customHeight="1" x14ac:dyDescent="0.25">
      <c r="A28" s="52"/>
      <c r="B28" s="50"/>
      <c r="C28" s="50"/>
      <c r="D28" s="50"/>
      <c r="E28" s="56" t="s">
        <v>71</v>
      </c>
      <c r="F28" s="104"/>
      <c r="G28" s="54">
        <v>140000</v>
      </c>
    </row>
    <row r="29" spans="1:7" ht="15.75" customHeight="1" x14ac:dyDescent="0.25">
      <c r="A29" s="57"/>
      <c r="B29" s="49" t="s">
        <v>72</v>
      </c>
      <c r="C29" s="56"/>
      <c r="D29" s="49" t="s">
        <v>73</v>
      </c>
      <c r="E29" s="56"/>
      <c r="F29" s="104"/>
      <c r="G29" s="51">
        <f>G30+G31+G33</f>
        <v>3600000</v>
      </c>
    </row>
    <row r="30" spans="1:7" ht="15.75" customHeight="1" x14ac:dyDescent="0.25">
      <c r="A30" s="52"/>
      <c r="B30" s="50"/>
      <c r="C30" s="50" t="s">
        <v>74</v>
      </c>
      <c r="D30" s="50" t="s">
        <v>75</v>
      </c>
      <c r="E30" s="50"/>
      <c r="F30" s="104"/>
      <c r="G30" s="60">
        <v>1000000</v>
      </c>
    </row>
    <row r="31" spans="1:7" ht="15.75" customHeight="1" x14ac:dyDescent="0.25">
      <c r="A31" s="52"/>
      <c r="B31" s="50"/>
      <c r="C31" s="50" t="s">
        <v>76</v>
      </c>
      <c r="D31" s="50" t="s">
        <v>77</v>
      </c>
      <c r="E31" s="50"/>
      <c r="F31" s="104"/>
      <c r="G31" s="54">
        <v>100000</v>
      </c>
    </row>
    <row r="32" spans="1:7" ht="15.75" customHeight="1" x14ac:dyDescent="0.25">
      <c r="A32" s="52"/>
      <c r="B32" s="50"/>
      <c r="C32" s="50" t="s">
        <v>115</v>
      </c>
      <c r="D32" s="50" t="s">
        <v>116</v>
      </c>
      <c r="E32" s="50"/>
      <c r="F32" s="104"/>
      <c r="G32" s="54">
        <v>10000</v>
      </c>
    </row>
    <row r="33" spans="1:7" ht="15.75" customHeight="1" x14ac:dyDescent="0.25">
      <c r="A33" s="52"/>
      <c r="B33" s="50"/>
      <c r="C33" s="50" t="s">
        <v>78</v>
      </c>
      <c r="D33" s="50" t="s">
        <v>79</v>
      </c>
      <c r="E33" s="50"/>
      <c r="F33" s="104"/>
      <c r="G33" s="60">
        <f>SUM(G34:G35)</f>
        <v>2500000</v>
      </c>
    </row>
    <row r="34" spans="1:7" ht="15.75" customHeight="1" x14ac:dyDescent="0.25">
      <c r="A34" s="52"/>
      <c r="B34" s="50"/>
      <c r="C34" s="50"/>
      <c r="D34" s="50"/>
      <c r="E34" s="56" t="s">
        <v>99</v>
      </c>
      <c r="F34" s="104"/>
      <c r="G34" s="54">
        <v>2300000</v>
      </c>
    </row>
    <row r="35" spans="1:7" ht="15.75" customHeight="1" x14ac:dyDescent="0.25">
      <c r="A35" s="52"/>
      <c r="B35" s="50"/>
      <c r="C35" s="50"/>
      <c r="D35" s="50"/>
      <c r="E35" s="56" t="s">
        <v>80</v>
      </c>
      <c r="F35" s="104"/>
      <c r="G35" s="54">
        <v>200000</v>
      </c>
    </row>
    <row r="36" spans="1:7" ht="15.75" customHeight="1" x14ac:dyDescent="0.25">
      <c r="A36" s="52"/>
      <c r="B36" s="50"/>
      <c r="C36" s="50" t="s">
        <v>111</v>
      </c>
      <c r="D36" s="50" t="s">
        <v>112</v>
      </c>
      <c r="E36" s="56"/>
      <c r="F36" s="104"/>
      <c r="G36" s="54">
        <v>10000</v>
      </c>
    </row>
    <row r="37" spans="1:7" ht="15.75" customHeight="1" x14ac:dyDescent="0.25">
      <c r="A37" s="57"/>
      <c r="B37" s="49" t="s">
        <v>81</v>
      </c>
      <c r="C37" s="56"/>
      <c r="D37" s="49" t="s">
        <v>82</v>
      </c>
      <c r="E37" s="56"/>
      <c r="F37" s="104"/>
      <c r="G37" s="51">
        <f>SUM(G38)</f>
        <v>1200000</v>
      </c>
    </row>
    <row r="38" spans="1:7" ht="15.75" customHeight="1" x14ac:dyDescent="0.25">
      <c r="A38" s="52"/>
      <c r="B38" s="50"/>
      <c r="C38" s="50" t="s">
        <v>83</v>
      </c>
      <c r="D38" s="50" t="s">
        <v>84</v>
      </c>
      <c r="E38" s="50"/>
      <c r="F38" s="104"/>
      <c r="G38" s="54">
        <v>1200000</v>
      </c>
    </row>
    <row r="39" spans="1:7" ht="15.75" customHeight="1" x14ac:dyDescent="0.25">
      <c r="A39" s="52"/>
      <c r="B39" s="50"/>
      <c r="C39" s="50" t="s">
        <v>113</v>
      </c>
      <c r="D39" s="50" t="s">
        <v>114</v>
      </c>
      <c r="E39" s="50"/>
      <c r="F39" s="104"/>
      <c r="G39" s="54">
        <v>20000</v>
      </c>
    </row>
    <row r="40" spans="1:7" ht="15.75" customHeight="1" x14ac:dyDescent="0.25">
      <c r="A40" s="58"/>
      <c r="B40" s="59"/>
      <c r="C40" s="46" t="s">
        <v>90</v>
      </c>
      <c r="D40" s="46"/>
      <c r="E40" s="46"/>
      <c r="F40" s="103"/>
      <c r="G40" s="47">
        <f>G9</f>
        <v>29628347</v>
      </c>
    </row>
    <row r="41" spans="1:7" ht="15.75" customHeight="1" x14ac:dyDescent="0.25">
      <c r="A41" s="52"/>
      <c r="B41" s="50"/>
      <c r="C41" s="49"/>
      <c r="D41" s="49"/>
      <c r="E41" s="49"/>
      <c r="F41" s="105"/>
      <c r="G41" s="54"/>
    </row>
    <row r="42" spans="1:7" ht="15.75" customHeight="1" x14ac:dyDescent="0.25">
      <c r="A42" s="48" t="s">
        <v>23</v>
      </c>
      <c r="B42" s="49"/>
      <c r="C42" s="49" t="s">
        <v>51</v>
      </c>
      <c r="D42" s="49"/>
      <c r="E42" s="49"/>
      <c r="F42" s="104"/>
      <c r="G42" s="60">
        <f>G10</f>
        <v>20346232</v>
      </c>
    </row>
    <row r="43" spans="1:7" ht="15.75" customHeight="1" x14ac:dyDescent="0.25">
      <c r="A43" s="48" t="s">
        <v>25</v>
      </c>
      <c r="B43" s="49"/>
      <c r="C43" s="49" t="s">
        <v>58</v>
      </c>
      <c r="D43" s="55"/>
      <c r="E43" s="55"/>
      <c r="F43" s="104"/>
      <c r="G43" s="60">
        <f>G16</f>
        <v>4022115</v>
      </c>
    </row>
    <row r="44" spans="1:7" ht="15.75" customHeight="1" x14ac:dyDescent="0.25">
      <c r="A44" s="48" t="s">
        <v>27</v>
      </c>
      <c r="B44" s="49"/>
      <c r="C44" s="49" t="s">
        <v>28</v>
      </c>
      <c r="D44" s="49"/>
      <c r="E44" s="49"/>
      <c r="F44" s="104"/>
      <c r="G44" s="60">
        <f>G19</f>
        <v>5260000</v>
      </c>
    </row>
    <row r="45" spans="1:7" ht="15.75" customHeight="1" x14ac:dyDescent="0.25">
      <c r="A45" s="48" t="s">
        <v>29</v>
      </c>
      <c r="B45" s="50"/>
      <c r="C45" s="49" t="s">
        <v>89</v>
      </c>
      <c r="D45" s="49"/>
      <c r="E45" s="49"/>
      <c r="F45" s="104"/>
      <c r="G45" s="54">
        <v>0</v>
      </c>
    </row>
    <row r="46" spans="1:7" ht="15.75" customHeight="1" x14ac:dyDescent="0.25">
      <c r="A46" s="48" t="s">
        <v>31</v>
      </c>
      <c r="B46" s="49"/>
      <c r="C46" s="49" t="s">
        <v>32</v>
      </c>
      <c r="D46" s="49"/>
      <c r="E46" s="49"/>
      <c r="F46" s="106"/>
      <c r="G46" s="54">
        <v>0</v>
      </c>
    </row>
    <row r="47" spans="1:7" ht="15.75" customHeight="1" x14ac:dyDescent="0.25">
      <c r="A47" s="48" t="s">
        <v>34</v>
      </c>
      <c r="B47" s="49"/>
      <c r="C47" s="99" t="s">
        <v>35</v>
      </c>
      <c r="D47" s="99"/>
      <c r="E47" s="99"/>
      <c r="F47" s="104"/>
      <c r="G47" s="54">
        <v>0</v>
      </c>
    </row>
    <row r="48" spans="1:7" ht="15.75" customHeight="1" x14ac:dyDescent="0.25">
      <c r="A48" s="48" t="s">
        <v>36</v>
      </c>
      <c r="B48" s="49"/>
      <c r="C48" s="99" t="s">
        <v>91</v>
      </c>
      <c r="D48" s="99"/>
      <c r="E48" s="99"/>
      <c r="F48" s="104"/>
      <c r="G48" s="54">
        <v>0</v>
      </c>
    </row>
    <row r="49" spans="1:7" ht="15.75" customHeight="1" x14ac:dyDescent="0.25">
      <c r="A49" s="48" t="s">
        <v>38</v>
      </c>
      <c r="B49" s="49"/>
      <c r="C49" s="49" t="s">
        <v>39</v>
      </c>
      <c r="D49" s="49"/>
      <c r="E49" s="49"/>
      <c r="F49" s="106"/>
      <c r="G49" s="54">
        <v>0</v>
      </c>
    </row>
    <row r="50" spans="1:7" ht="15.75" customHeight="1" x14ac:dyDescent="0.25">
      <c r="A50" s="48" t="s">
        <v>41</v>
      </c>
      <c r="B50" s="49"/>
      <c r="C50" s="49" t="s">
        <v>40</v>
      </c>
      <c r="D50" s="49"/>
      <c r="E50" s="49"/>
      <c r="F50" s="104"/>
      <c r="G50" s="54">
        <v>0</v>
      </c>
    </row>
    <row r="51" spans="1:7" ht="15.75" customHeight="1" x14ac:dyDescent="0.25">
      <c r="A51" s="48"/>
      <c r="B51" s="49"/>
      <c r="C51" s="49" t="s">
        <v>90</v>
      </c>
      <c r="D51" s="49"/>
      <c r="E51" s="49"/>
      <c r="F51" s="107"/>
      <c r="G51" s="51">
        <f>SUM(G42:G50)</f>
        <v>29628347</v>
      </c>
    </row>
  </sheetData>
  <sheetProtection selectLockedCells="1" selectUnlockedCells="1"/>
  <mergeCells count="10">
    <mergeCell ref="C48:E48"/>
    <mergeCell ref="A5:F5"/>
    <mergeCell ref="A7:E8"/>
    <mergeCell ref="F7:F8"/>
    <mergeCell ref="C47:E47"/>
    <mergeCell ref="G7:G8"/>
    <mergeCell ref="A3:G3"/>
    <mergeCell ref="A4:G4"/>
    <mergeCell ref="A1:F1"/>
    <mergeCell ref="A2:F2"/>
  </mergeCells>
  <phoneticPr fontId="0" type="noConversion"/>
  <pageMargins left="0.23622047244094491" right="0.23622047244094491" top="0.74803149606299213" bottom="0.74803149606299213" header="0.51181102362204722" footer="0.31496062992125984"/>
  <pageSetup paperSize="9" scale="61" firstPageNumber="0" orientation="portrait" r:id="rId1"/>
  <headerFooter alignWithMargins="0">
    <oddFooter>&amp;C&amp;P. oldal, összesen: &amp;N</oddFooter>
  </headerFooter>
  <colBreaks count="1" manualBreakCount="1">
    <brk id="8" max="69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20"/>
  <sheetViews>
    <sheetView view="pageBreakPreview" zoomScaleNormal="100" zoomScaleSheetLayoutView="100" workbookViewId="0">
      <selection activeCell="G5" sqref="G5"/>
    </sheetView>
  </sheetViews>
  <sheetFormatPr defaultColWidth="9.140625" defaultRowHeight="15.75" x14ac:dyDescent="0.25"/>
  <cols>
    <col min="1" max="1" width="2" style="1" customWidth="1"/>
    <col min="2" max="2" width="2.140625" style="1" customWidth="1"/>
    <col min="3" max="3" width="1.42578125" style="1" customWidth="1"/>
    <col min="4" max="4" width="40" style="1" customWidth="1"/>
    <col min="5" max="6" width="9.140625" style="1"/>
    <col min="7" max="7" width="11.28515625" style="1" customWidth="1"/>
    <col min="8" max="8" width="9.5703125" style="1" customWidth="1"/>
    <col min="9" max="16384" width="9.140625" style="1"/>
  </cols>
  <sheetData>
    <row r="1" spans="1:8" x14ac:dyDescent="0.25">
      <c r="A1" s="101" t="s">
        <v>110</v>
      </c>
      <c r="B1" s="101"/>
      <c r="C1" s="101"/>
      <c r="D1" s="101"/>
      <c r="E1" s="101"/>
      <c r="F1" s="101"/>
      <c r="G1" s="101"/>
      <c r="H1" s="101"/>
    </row>
    <row r="2" spans="1:8" ht="16.5" x14ac:dyDescent="0.3">
      <c r="A2" s="39" t="s">
        <v>102</v>
      </c>
      <c r="B2"/>
      <c r="C2"/>
      <c r="D2"/>
      <c r="E2"/>
      <c r="F2"/>
      <c r="G2"/>
      <c r="H2"/>
    </row>
    <row r="3" spans="1:8" x14ac:dyDescent="0.25">
      <c r="A3"/>
      <c r="B3"/>
      <c r="C3"/>
      <c r="D3"/>
      <c r="E3"/>
      <c r="F3"/>
      <c r="G3"/>
      <c r="H3"/>
    </row>
    <row r="4" spans="1:8" ht="16.5" x14ac:dyDescent="0.3">
      <c r="A4" s="39" t="s">
        <v>90</v>
      </c>
      <c r="B4" s="39"/>
      <c r="C4" s="39"/>
      <c r="D4" s="39"/>
      <c r="E4" s="39"/>
      <c r="F4" s="39"/>
      <c r="G4" s="39">
        <v>29628347</v>
      </c>
      <c r="H4"/>
    </row>
    <row r="5" spans="1:8" ht="16.5" x14ac:dyDescent="0.3">
      <c r="A5" s="40" t="s">
        <v>88</v>
      </c>
      <c r="B5" s="40"/>
      <c r="C5" s="40"/>
      <c r="D5" s="40"/>
      <c r="E5" s="40"/>
      <c r="F5" s="40"/>
      <c r="G5" s="40">
        <v>-26310849</v>
      </c>
      <c r="H5"/>
    </row>
    <row r="6" spans="1:8" ht="16.5" x14ac:dyDescent="0.3">
      <c r="A6" s="41" t="s">
        <v>103</v>
      </c>
      <c r="B6" s="41"/>
      <c r="C6" s="41"/>
      <c r="D6" s="41"/>
      <c r="E6" s="41"/>
      <c r="F6" s="41"/>
      <c r="G6" s="41">
        <v>-2921000</v>
      </c>
      <c r="H6"/>
    </row>
    <row r="7" spans="1:8" ht="16.5" x14ac:dyDescent="0.3">
      <c r="A7" s="42" t="s">
        <v>104</v>
      </c>
      <c r="B7" s="39"/>
      <c r="C7" s="39"/>
      <c r="D7" s="39"/>
      <c r="E7" s="39"/>
      <c r="F7" s="39"/>
      <c r="G7" s="39">
        <f>SUM(G4:G6)</f>
        <v>396498</v>
      </c>
      <c r="H7"/>
    </row>
    <row r="8" spans="1:8" ht="16.5" x14ac:dyDescent="0.3">
      <c r="A8" s="39"/>
      <c r="B8" s="39"/>
      <c r="C8" s="39"/>
      <c r="D8" s="39"/>
      <c r="E8" s="39"/>
      <c r="F8" s="39"/>
      <c r="G8" s="39"/>
      <c r="H8"/>
    </row>
    <row r="9" spans="1:8" ht="16.5" x14ac:dyDescent="0.3">
      <c r="A9" s="39" t="s">
        <v>105</v>
      </c>
      <c r="B9" s="39"/>
      <c r="C9" s="39"/>
      <c r="D9" s="39"/>
      <c r="E9" s="39">
        <f>G7/39</f>
        <v>10166.615384615385</v>
      </c>
      <c r="F9" s="39"/>
      <c r="G9" s="39"/>
      <c r="H9"/>
    </row>
    <row r="10" spans="1:8" ht="16.5" x14ac:dyDescent="0.3">
      <c r="A10" s="39"/>
      <c r="B10" s="39"/>
      <c r="C10" s="39"/>
      <c r="D10" s="39"/>
      <c r="E10" s="39"/>
      <c r="F10" s="39"/>
      <c r="G10" s="39"/>
      <c r="H10"/>
    </row>
    <row r="11" spans="1:8" ht="16.5" x14ac:dyDescent="0.3">
      <c r="A11" s="39" t="s">
        <v>129</v>
      </c>
      <c r="B11" s="39"/>
      <c r="C11" s="39"/>
      <c r="D11" s="39"/>
      <c r="E11" s="39"/>
      <c r="F11" s="74">
        <f>E9*8</f>
        <v>81332.923076923078</v>
      </c>
      <c r="G11" s="39"/>
      <c r="H11"/>
    </row>
    <row r="12" spans="1:8" ht="16.5" x14ac:dyDescent="0.3">
      <c r="A12" s="39" t="s">
        <v>130</v>
      </c>
      <c r="B12" s="39"/>
      <c r="C12" s="39"/>
      <c r="D12" s="39"/>
      <c r="E12" s="39"/>
      <c r="F12" s="74">
        <f>E9*4</f>
        <v>40666.461538461539</v>
      </c>
      <c r="G12" s="39"/>
      <c r="H12"/>
    </row>
    <row r="13" spans="1:8" ht="16.5" x14ac:dyDescent="0.3">
      <c r="A13" s="39" t="s">
        <v>118</v>
      </c>
      <c r="B13"/>
      <c r="C13"/>
      <c r="D13"/>
      <c r="E13"/>
      <c r="F13" s="74">
        <f>E9*26</f>
        <v>264332</v>
      </c>
      <c r="G13"/>
      <c r="H13"/>
    </row>
    <row r="14" spans="1:8" x14ac:dyDescent="0.25">
      <c r="A14"/>
      <c r="B14"/>
      <c r="C14"/>
      <c r="D14"/>
      <c r="E14"/>
      <c r="F14"/>
      <c r="G14"/>
      <c r="H14"/>
    </row>
    <row r="15" spans="1:8" x14ac:dyDescent="0.25">
      <c r="A15"/>
      <c r="B15"/>
      <c r="C15"/>
      <c r="D15"/>
      <c r="E15"/>
      <c r="F15"/>
      <c r="G15"/>
      <c r="H15"/>
    </row>
    <row r="16" spans="1:8" x14ac:dyDescent="0.25">
      <c r="A16"/>
      <c r="B16"/>
      <c r="C16"/>
      <c r="D16"/>
      <c r="E16"/>
      <c r="F16"/>
      <c r="G16"/>
      <c r="H16"/>
    </row>
    <row r="17" spans="1:8" x14ac:dyDescent="0.25">
      <c r="A17"/>
      <c r="B17"/>
      <c r="C17"/>
      <c r="D17"/>
      <c r="E17"/>
      <c r="F17"/>
      <c r="G17"/>
      <c r="H17"/>
    </row>
    <row r="18" spans="1:8" x14ac:dyDescent="0.25">
      <c r="A18"/>
      <c r="B18"/>
      <c r="C18"/>
      <c r="D18"/>
      <c r="E18"/>
      <c r="F18"/>
      <c r="G18"/>
      <c r="H18"/>
    </row>
    <row r="19" spans="1:8" x14ac:dyDescent="0.25">
      <c r="A19"/>
      <c r="B19"/>
      <c r="C19"/>
      <c r="D19"/>
      <c r="E19"/>
      <c r="F19"/>
      <c r="G19"/>
      <c r="H19"/>
    </row>
    <row r="20" spans="1:8" x14ac:dyDescent="0.25">
      <c r="A20"/>
      <c r="B20"/>
      <c r="C20"/>
      <c r="D20"/>
      <c r="E20"/>
      <c r="F20"/>
      <c r="G20"/>
      <c r="H20"/>
    </row>
  </sheetData>
  <sheetProtection selectLockedCells="1" selectUnlockedCells="1"/>
  <mergeCells count="1">
    <mergeCell ref="A1:H1"/>
  </mergeCells>
  <phoneticPr fontId="0" type="noConversion"/>
  <pageMargins left="0.70866141732283472" right="0.6692913385826772" top="0.74803149606299213" bottom="0.74803149606299213" header="0.51181102362204722" footer="0.51181102362204722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7</vt:i4>
      </vt:variant>
      <vt:variant>
        <vt:lpstr>Névvel ellátott tartományok</vt:lpstr>
      </vt:variant>
      <vt:variant>
        <vt:i4>3</vt:i4>
      </vt:variant>
    </vt:vector>
  </HeadingPairs>
  <TitlesOfParts>
    <vt:vector size="10" baseType="lpstr">
      <vt:lpstr>1.Mérleg összevont</vt:lpstr>
      <vt:lpstr>Mérleg inint fennt</vt:lpstr>
      <vt:lpstr>mérleg óvoda</vt:lpstr>
      <vt:lpstr>2. Bevétel funkció óvoda</vt:lpstr>
      <vt:lpstr>3.Bevétel jogcím óvoda</vt:lpstr>
      <vt:lpstr>5.kiadás óvoda</vt:lpstr>
      <vt:lpstr>Felosztás</vt:lpstr>
      <vt:lpstr>Excel_BuiltIn_Print_Area_3_1</vt:lpstr>
      <vt:lpstr>'5.kiadás óvoda'!Nyomtatási_cím</vt:lpstr>
      <vt:lpstr>'5.kiadás óvoda'!Nyomtatási_terület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Ildi</dc:creator>
  <cp:lastModifiedBy>Szentene</cp:lastModifiedBy>
  <cp:lastPrinted>2019-01-25T08:07:11Z</cp:lastPrinted>
  <dcterms:created xsi:type="dcterms:W3CDTF">2015-12-10T09:27:37Z</dcterms:created>
  <dcterms:modified xsi:type="dcterms:W3CDTF">2019-02-11T11:08:44Z</dcterms:modified>
</cp:coreProperties>
</file>