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/>
  <mc:AlternateContent xmlns:mc="http://schemas.openxmlformats.org/markup-compatibility/2006">
    <mc:Choice Requires="x15">
      <x15ac:absPath xmlns:x15ac="http://schemas.microsoft.com/office/spreadsheetml/2010/11/ac" url="\\Ng1-barathine\közös\10. TESTÜLETI ÜLÉS\Testületi ülések anyaga 2017\Előterjesztések végleges\OIT\2017.02.14.NY\"/>
    </mc:Choice>
  </mc:AlternateContent>
  <bookViews>
    <workbookView xWindow="0" yWindow="0" windowWidth="28800" windowHeight="12210" tabRatio="962" activeTab="6"/>
  </bookViews>
  <sheets>
    <sheet name="1.Mérleg összevont" sheetId="1" r:id="rId1"/>
    <sheet name="Mérleg inint fennt" sheetId="6" r:id="rId2"/>
    <sheet name="mérleg óvoda" sheetId="10" r:id="rId3"/>
    <sheet name="2. Bevétel funkció óvoda" sheetId="2" r:id="rId4"/>
    <sheet name="3.Bevétel jogcím óvoda" sheetId="3" r:id="rId5"/>
    <sheet name="5.kiadás óvoda" sheetId="5" r:id="rId6"/>
    <sheet name="Felosztás" sheetId="4" r:id="rId7"/>
  </sheets>
  <definedNames>
    <definedName name="Excel_BuiltIn_Print_Area_1_1">#REF!</definedName>
    <definedName name="Excel_BuiltIn_Print_Area_2_1">#REF!</definedName>
    <definedName name="Excel_BuiltIn_Print_Area_3_1">'5.kiadás óvoda'!$A$3:$E$8</definedName>
    <definedName name="_xlnm.Print_Titles" localSheetId="5">'5.kiadás óvoda'!$3:$8</definedName>
    <definedName name="_xlnm.Print_Area" localSheetId="5">'5.kiadás óvoda'!$A$1:$I$70</definedName>
  </definedNames>
  <calcPr calcId="162913"/>
</workbook>
</file>

<file path=xl/calcChain.xml><?xml version="1.0" encoding="utf-8"?>
<calcChain xmlns="http://schemas.openxmlformats.org/spreadsheetml/2006/main">
  <c r="H43" i="5" l="1"/>
  <c r="H37" i="5"/>
  <c r="I43" i="5"/>
  <c r="H38" i="5"/>
  <c r="I38" i="5"/>
  <c r="I37" i="5" s="1"/>
  <c r="I34" i="5"/>
  <c r="H31" i="5"/>
  <c r="H28" i="5"/>
  <c r="I31" i="5"/>
  <c r="I28" i="5" s="1"/>
  <c r="I27" i="5" s="1"/>
  <c r="H50" i="5"/>
  <c r="H65" i="5" s="1"/>
  <c r="H47" i="5"/>
  <c r="H34" i="5"/>
  <c r="H29" i="5"/>
  <c r="I29" i="5"/>
  <c r="I21" i="5"/>
  <c r="I61" i="5" s="1"/>
  <c r="H11" i="5"/>
  <c r="H10" i="5" s="1"/>
  <c r="I11" i="5"/>
  <c r="I10" i="5"/>
  <c r="I60" i="5" s="1"/>
  <c r="H56" i="5"/>
  <c r="I56" i="5"/>
  <c r="I53" i="5" s="1"/>
  <c r="H54" i="5"/>
  <c r="H53" i="5" s="1"/>
  <c r="I54" i="5"/>
  <c r="I47" i="5"/>
  <c r="H33" i="5"/>
  <c r="H27" i="5" s="1"/>
  <c r="H62" i="5" s="1"/>
  <c r="I33" i="5"/>
  <c r="H21" i="5"/>
  <c r="H61" i="5"/>
  <c r="I19" i="5"/>
  <c r="H19" i="5"/>
  <c r="G34" i="5"/>
  <c r="G33" i="5"/>
  <c r="C36" i="10"/>
  <c r="C31" i="10"/>
  <c r="C24" i="10"/>
  <c r="C39" i="10"/>
  <c r="C19" i="10"/>
  <c r="C14" i="10"/>
  <c r="C8" i="10"/>
  <c r="C34" i="6"/>
  <c r="C27" i="6"/>
  <c r="C39" i="6"/>
  <c r="C42" i="6"/>
  <c r="C11" i="6"/>
  <c r="C25" i="6" s="1"/>
  <c r="C17" i="6"/>
  <c r="C22" i="6"/>
  <c r="G8" i="4"/>
  <c r="E10" i="4" s="1"/>
  <c r="G43" i="5"/>
  <c r="G11" i="5"/>
  <c r="G10" i="5"/>
  <c r="G60" i="5" s="1"/>
  <c r="G54" i="5"/>
  <c r="G56" i="5"/>
  <c r="G53" i="5" s="1"/>
  <c r="G29" i="5"/>
  <c r="G38" i="5"/>
  <c r="G37" i="5"/>
  <c r="G47" i="5"/>
  <c r="G31" i="5"/>
  <c r="G21" i="5"/>
  <c r="G61" i="5"/>
  <c r="G10" i="3"/>
  <c r="F11" i="2"/>
  <c r="F20" i="2"/>
  <c r="F15" i="2"/>
  <c r="F14" i="2"/>
  <c r="F18" i="2" s="1"/>
  <c r="C9" i="1"/>
  <c r="C15" i="1"/>
  <c r="C23" i="1" s="1"/>
  <c r="C20" i="1"/>
  <c r="C25" i="1"/>
  <c r="C32" i="1"/>
  <c r="C37" i="1"/>
  <c r="G13" i="3"/>
  <c r="G15" i="3" s="1"/>
  <c r="F10" i="2"/>
  <c r="C40" i="1"/>
  <c r="C22" i="10"/>
  <c r="G28" i="5"/>
  <c r="G27" i="5"/>
  <c r="G62" i="5" s="1"/>
  <c r="F23" i="2"/>
  <c r="F28" i="2" s="1"/>
  <c r="H9" i="5" l="1"/>
  <c r="H60" i="5"/>
  <c r="H69" i="5" s="1"/>
  <c r="F12" i="4"/>
  <c r="F14" i="4"/>
  <c r="F13" i="4"/>
  <c r="I69" i="5"/>
  <c r="G69" i="5"/>
  <c r="H58" i="5"/>
  <c r="I62" i="5"/>
  <c r="G9" i="5"/>
  <c r="G58" i="5" s="1"/>
  <c r="I9" i="5"/>
  <c r="I58" i="5" s="1"/>
</calcChain>
</file>

<file path=xl/sharedStrings.xml><?xml version="1.0" encoding="utf-8"?>
<sst xmlns="http://schemas.openxmlformats.org/spreadsheetml/2006/main" count="309" uniqueCount="152">
  <si>
    <t>Ezer Ft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</si>
  <si>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</si>
  <si>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</si>
  <si>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</si>
  <si>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</si>
  <si>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</si>
  <si>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</si>
  <si>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</si>
  <si>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</si>
  <si>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</si>
  <si>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</si>
  <si>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</si>
  <si>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</si>
  <si>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</si>
  <si>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</si>
  <si>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</si>
  <si>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</si>
  <si>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</si>
  <si>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</si>
  <si>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</si>
  <si>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</si>
  <si>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</si>
  <si>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</si>
  <si>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</si>
  <si>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</si>
  <si>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</si>
  <si>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</si>
  <si>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</si>
  <si>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</si>
  <si>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</si>
  <si>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</si>
  <si>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</si>
  <si>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</si>
  <si>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</si>
  <si>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</si>
  <si>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</si>
  <si>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</si>
  <si>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</si>
  <si>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</si>
  <si>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</si>
  <si>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</si>
  <si>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</si>
  <si>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</si>
  <si>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</si>
  <si>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</si>
  <si>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>091110   Óvodai nevelés, ellátás szakmai feladatai</t>
  </si>
  <si>
    <t>096020   Iskolai intézményi étkeztetés</t>
  </si>
  <si>
    <t>B405</t>
  </si>
  <si>
    <t>Ellátási díjak</t>
  </si>
  <si>
    <t>Bevételek összesen</t>
  </si>
  <si>
    <t>jogcímenként</t>
  </si>
  <si>
    <t>Jogcímek</t>
  </si>
  <si>
    <t>Kiemelt előirányzatonként</t>
  </si>
  <si>
    <t>Létszám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</si>
  <si>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</si>
  <si>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</si>
  <si>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</si>
  <si>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</si>
  <si>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</si>
  <si>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</si>
  <si>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</si>
  <si>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</si>
  <si>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</si>
  <si>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K123</t>
  </si>
  <si>
    <t>Egyéb külső személyi juttatások</t>
  </si>
  <si>
    <t>Munkaadókat terhelő járulékok és szociális hozzájárulási adó</t>
  </si>
  <si>
    <t>Szociális hozzájárulási adó</t>
  </si>
  <si>
    <t>EHO</t>
  </si>
  <si>
    <t>Munkaadót terhelő szja</t>
  </si>
  <si>
    <t>K31</t>
  </si>
  <si>
    <t>Készletbeszerzés</t>
  </si>
  <si>
    <t>K311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</si>
  <si>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</si>
  <si>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</si>
  <si>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</si>
  <si>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</si>
  <si>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</si>
  <si>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</si>
  <si>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</si>
  <si>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</si>
  <si>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</si>
  <si>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</si>
  <si>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</si>
  <si>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</si>
  <si>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</si>
  <si>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</si>
  <si>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</si>
  <si>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</si>
  <si>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</si>
  <si>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</si>
  <si>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</si>
  <si>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</si>
  <si>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</si>
  <si>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</si>
  <si>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</si>
  <si>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</si>
  <si>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K1102</t>
  </si>
  <si>
    <t>Jutalom</t>
  </si>
  <si>
    <t>K1109</t>
  </si>
  <si>
    <t>Közlekedési költségtérítés</t>
  </si>
  <si>
    <t>Táppénz hozzájárulás</t>
  </si>
  <si>
    <t>Állami támogatás</t>
  </si>
  <si>
    <t>Ellátottak juttatásai</t>
  </si>
  <si>
    <t>Kiadások összesen</t>
  </si>
  <si>
    <t xml:space="preserve">Felújítások  </t>
  </si>
  <si>
    <t xml:space="preserve">                                                        1.melléklet </t>
  </si>
  <si>
    <t>NEMESGULÁCS, KÁPTALANTÓTI ÉS KISAPÁTI KÖZSÉGEK ÓVODAI INTÉZMNYFENNTARTÓ TÁRSULÁSA</t>
  </si>
  <si>
    <t xml:space="preserve">                                                      2.melléklet </t>
  </si>
  <si>
    <t xml:space="preserve">                                                         3.melléklet </t>
  </si>
  <si>
    <t>K1111</t>
  </si>
  <si>
    <t>Pedegógus továbbképzés</t>
  </si>
  <si>
    <t>Szakmai anyagbeszerzés</t>
  </si>
  <si>
    <t>Készlet, egyéb szakmai anyagbeszerzés</t>
  </si>
  <si>
    <t>Internet</t>
  </si>
  <si>
    <t>Szállítási szolgáltatás</t>
  </si>
  <si>
    <t>K332</t>
  </si>
  <si>
    <t>Vásárolt élelmezés</t>
  </si>
  <si>
    <t>Intézményfinanszírozás</t>
  </si>
  <si>
    <t>091110   Óvodai nevelés, ellátás</t>
  </si>
  <si>
    <t>Kiadások felosztása gyermekszám arányosan</t>
  </si>
  <si>
    <t>Gyermekétkeztetés</t>
  </si>
  <si>
    <t>Iskolabusz költségei</t>
  </si>
  <si>
    <t>Felosztandó kiadások:</t>
  </si>
  <si>
    <t>1 gyermekre jutó költség</t>
  </si>
  <si>
    <t>Kisapáti 7 gyermekre jutó költség</t>
  </si>
  <si>
    <t>Káptalantóti 7 gyermekre jutó költség</t>
  </si>
  <si>
    <t xml:space="preserve">Nemesgulács 25 gyermekre jutó költség </t>
  </si>
  <si>
    <t>Napsugár Óvoda</t>
  </si>
  <si>
    <t>NAPSUGÁR ÓVODA</t>
  </si>
  <si>
    <t>B816</t>
  </si>
  <si>
    <t xml:space="preserve">                                                      1.melléklet </t>
  </si>
  <si>
    <t>5. melléklet</t>
  </si>
  <si>
    <t xml:space="preserve">096015 Iskolai intézményi étkeztetés    </t>
  </si>
  <si>
    <t>2016. évi teljesítés</t>
  </si>
  <si>
    <t>2017. évi terv</t>
  </si>
  <si>
    <t>2016. évi ei.</t>
  </si>
  <si>
    <t>K1106</t>
  </si>
  <si>
    <t>Jubileumi jutalom</t>
  </si>
  <si>
    <t>K1104</t>
  </si>
  <si>
    <t>Helyettesítés</t>
  </si>
  <si>
    <t>K341</t>
  </si>
  <si>
    <t>Kiküldetések kiadásai</t>
  </si>
  <si>
    <t>K355</t>
  </si>
  <si>
    <t>Egyéb dologi kiadások</t>
  </si>
  <si>
    <t>K63</t>
  </si>
  <si>
    <t>Informatikai eszközök</t>
  </si>
  <si>
    <t>K67</t>
  </si>
  <si>
    <t>Beruházások áfája</t>
  </si>
  <si>
    <t xml:space="preserve">2017. évi költségvetés összevont mérlege </t>
  </si>
  <si>
    <t xml:space="preserve">2017. évi költségvetés mérlege </t>
  </si>
  <si>
    <t>2017. évi költségvetés összevontbevételei</t>
  </si>
  <si>
    <t>2017. évi költségvetés bevételei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</si>
</sst>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1"/>
      <color indexed="8"/>
      <name val="Book Antiqu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3" fillId="2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3" fontId="5" fillId="0" borderId="1" xfId="0" applyNumberFormat="1" applyFont="1" applyFill="1" applyBorder="1"/>
    <xf numFmtId="0" fontId="4" fillId="2" borderId="1" xfId="0" applyFont="1" applyFill="1" applyBorder="1"/>
    <xf numFmtId="3" fontId="4" fillId="2" borderId="1" xfId="0" applyNumberFormat="1" applyFont="1" applyFill="1" applyBorder="1"/>
    <xf numFmtId="3" fontId="5" fillId="0" borderId="1" xfId="0" applyNumberFormat="1" applyFont="1" applyBorder="1"/>
    <xf numFmtId="0" fontId="4" fillId="0" borderId="1" xfId="0" applyFont="1" applyBorder="1"/>
    <xf numFmtId="0" fontId="5" fillId="2" borderId="1" xfId="0" applyFont="1" applyFill="1" applyBorder="1" applyAlignment="1">
      <alignment horizontal="left"/>
    </xf>
    <xf numFmtId="0" fontId="4" fillId="0" borderId="0" xfId="0" applyFont="1" applyBorder="1"/>
    <xf numFmtId="3" fontId="4" fillId="0" borderId="0" xfId="0" applyNumberFormat="1" applyFont="1" applyBorder="1"/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5" fillId="2" borderId="1" xfId="0" applyFont="1" applyFill="1" applyBorder="1"/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5" fillId="0" borderId="0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3" fontId="4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0" borderId="1" xfId="0" applyNumberFormat="1" applyFont="1" applyBorder="1"/>
    <xf numFmtId="3" fontId="1" fillId="0" borderId="1" xfId="0" applyNumberFormat="1" applyFont="1" applyFill="1" applyBorder="1"/>
    <xf numFmtId="3" fontId="1" fillId="0" borderId="1" xfId="0" applyNumberFormat="1" applyFont="1" applyBorder="1"/>
    <xf numFmtId="0" fontId="5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left"/>
    </xf>
    <xf numFmtId="0" fontId="8" fillId="0" borderId="0" xfId="0" applyFont="1"/>
    <xf numFmtId="0" fontId="8" fillId="0" borderId="0" xfId="0" applyFont="1" applyBorder="1"/>
    <xf numFmtId="0" fontId="8" fillId="0" borderId="2" xfId="0" applyFont="1" applyBorder="1"/>
    <xf numFmtId="0" fontId="8" fillId="0" borderId="0" xfId="0" applyFont="1" applyFill="1" applyBorder="1"/>
    <xf numFmtId="3" fontId="3" fillId="2" borderId="3" xfId="0" applyNumberFormat="1" applyFont="1" applyFill="1" applyBorder="1"/>
    <xf numFmtId="3" fontId="3" fillId="0" borderId="3" xfId="0" applyNumberFormat="1" applyFont="1" applyFill="1" applyBorder="1"/>
    <xf numFmtId="3" fontId="1" fillId="0" borderId="3" xfId="0" applyNumberFormat="1" applyFont="1" applyFill="1" applyBorder="1"/>
    <xf numFmtId="3" fontId="3" fillId="2" borderId="4" xfId="0" applyNumberFormat="1" applyFont="1" applyFill="1" applyBorder="1"/>
    <xf numFmtId="3" fontId="3" fillId="0" borderId="4" xfId="0" applyNumberFormat="1" applyFont="1" applyFill="1" applyBorder="1"/>
    <xf numFmtId="3" fontId="1" fillId="0" borderId="4" xfId="0" applyNumberFormat="1" applyFont="1" applyFill="1" applyBorder="1"/>
    <xf numFmtId="3" fontId="1" fillId="0" borderId="4" xfId="0" applyNumberFormat="1" applyFont="1" applyBorder="1"/>
    <xf numFmtId="3" fontId="3" fillId="0" borderId="4" xfId="0" applyNumberFormat="1" applyFont="1" applyBorder="1"/>
    <xf numFmtId="3" fontId="1" fillId="0" borderId="0" xfId="0" applyNumberFormat="1" applyFont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3" fontId="1" fillId="0" borderId="4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C11" sqref="C11"/>
    </sheetView>
  </sheetViews>
  <sheetFormatPr defaultRowHeight="15.75" x14ac:dyDescent="0.25"/>
  <cols>
    <col min="1" max="1" width="7.28515625" style="1" customWidth="1"/>
    <col min="2" max="2" width="46.85546875" style="1" customWidth="1"/>
    <col min="3" max="3" width="16.7109375" style="1" customWidth="1"/>
    <col min="4" max="16384" width="9.140625" style="1"/>
  </cols>
  <sheetData>
    <row r="1" spans="1:3" ht="15.75" customHeight="1" x14ac:dyDescent="0.25">
      <c r="A1" s="67"/>
      <c r="B1" s="67"/>
      <c r="C1" s="67"/>
    </row>
    <row r="2" spans="1:3" ht="15.75" customHeight="1" x14ac:dyDescent="0.25">
      <c r="A2" s="2"/>
      <c r="B2" s="68" t="s">
        <v>105</v>
      </c>
      <c r="C2" s="68"/>
    </row>
    <row r="3" spans="1:3" ht="41.25" customHeight="1" x14ac:dyDescent="0.25">
      <c r="A3" s="69" t="s">
        <v>106</v>
      </c>
      <c r="B3" s="69"/>
      <c r="C3" s="69"/>
    </row>
    <row r="4" spans="1:3" ht="15.75" customHeight="1" x14ac:dyDescent="0.25">
      <c r="A4" s="70" t="s">
        <v>148</v>
      </c>
      <c r="B4" s="70"/>
      <c r="C4" s="70"/>
    </row>
    <row r="5" spans="1:3" ht="15.75" customHeight="1" x14ac:dyDescent="0.25">
      <c r="A5" s="3"/>
      <c r="B5" s="3"/>
      <c r="C5" s="3"/>
    </row>
    <row r="6" spans="1:3" ht="15.75" customHeight="1" x14ac:dyDescent="0.25">
      <c r="A6" s="4"/>
      <c r="B6" s="4"/>
      <c r="C6" s="4"/>
    </row>
    <row r="7" spans="1:3" ht="15.75" customHeight="1" x14ac:dyDescent="0.25">
      <c r="A7" s="71" t="s">
        <v>1</v>
      </c>
      <c r="B7" s="71"/>
      <c r="C7" s="72" t="s">
        <v>2</v>
      </c>
    </row>
    <row r="8" spans="1:3" ht="15.75" customHeight="1" x14ac:dyDescent="0.25">
      <c r="A8" s="71"/>
      <c r="B8" s="71"/>
      <c r="C8" s="72"/>
    </row>
    <row r="9" spans="1:3" ht="15.75" customHeight="1" x14ac:dyDescent="0.25">
      <c r="A9" s="65" t="s">
        <v>3</v>
      </c>
      <c r="B9" s="65"/>
      <c r="C9" s="5">
        <f>SUM(C10:C13)</f>
        <v>38930900</v>
      </c>
    </row>
    <row r="10" spans="1:3" ht="15.75" customHeight="1" x14ac:dyDescent="0.25">
      <c r="A10" s="6" t="s">
        <v>4</v>
      </c>
      <c r="B10" s="7" t="s">
        <v>5</v>
      </c>
      <c r="C10" s="8">
        <v>38930900</v>
      </c>
    </row>
    <row r="11" spans="1:3" ht="15.75" customHeight="1" x14ac:dyDescent="0.25">
      <c r="A11" s="6" t="s">
        <v>6</v>
      </c>
      <c r="B11" s="7" t="s">
        <v>7</v>
      </c>
      <c r="C11" s="8"/>
    </row>
    <row r="12" spans="1:3" ht="15.75" customHeight="1" x14ac:dyDescent="0.25">
      <c r="A12" s="6" t="s">
        <v>8</v>
      </c>
      <c r="B12" s="7" t="s">
        <v>9</v>
      </c>
      <c r="C12" s="8"/>
    </row>
    <row r="13" spans="1:3" ht="15.75" customHeight="1" x14ac:dyDescent="0.25">
      <c r="A13" s="6" t="s">
        <v>10</v>
      </c>
      <c r="B13" s="7" t="s">
        <v>11</v>
      </c>
      <c r="C13" s="8"/>
    </row>
    <row r="14" spans="1:3" ht="15.75" customHeight="1" x14ac:dyDescent="0.25">
      <c r="A14" s="6"/>
      <c r="B14" s="7"/>
      <c r="C14" s="8"/>
    </row>
    <row r="15" spans="1:3" ht="15.75" customHeight="1" x14ac:dyDescent="0.25">
      <c r="A15" s="9" t="s">
        <v>12</v>
      </c>
      <c r="B15" s="9"/>
      <c r="C15" s="10">
        <f>SUM(C16:C18)</f>
        <v>0</v>
      </c>
    </row>
    <row r="16" spans="1:3" ht="15.75" customHeight="1" x14ac:dyDescent="0.25">
      <c r="A16" s="6" t="s">
        <v>13</v>
      </c>
      <c r="B16" s="6" t="s">
        <v>14</v>
      </c>
      <c r="C16" s="8"/>
    </row>
    <row r="17" spans="1:3" ht="15.75" customHeight="1" x14ac:dyDescent="0.25">
      <c r="A17" s="6" t="s">
        <v>15</v>
      </c>
      <c r="B17" s="7" t="s">
        <v>16</v>
      </c>
      <c r="C17" s="11"/>
    </row>
    <row r="18" spans="1:3" ht="15.75" customHeight="1" x14ac:dyDescent="0.25">
      <c r="A18" s="6" t="s">
        <v>17</v>
      </c>
      <c r="B18" s="7" t="s">
        <v>18</v>
      </c>
      <c r="C18" s="11">
        <v>0</v>
      </c>
    </row>
    <row r="19" spans="1:3" ht="15.75" customHeight="1" x14ac:dyDescent="0.25">
      <c r="A19" s="12"/>
      <c r="B19" s="7"/>
      <c r="C19" s="11"/>
    </row>
    <row r="20" spans="1:3" ht="15.75" customHeight="1" x14ac:dyDescent="0.25">
      <c r="A20" s="9" t="s">
        <v>19</v>
      </c>
      <c r="B20" s="13"/>
      <c r="C20" s="10">
        <f>SUM(C21)</f>
        <v>0</v>
      </c>
    </row>
    <row r="21" spans="1:3" ht="15.75" customHeight="1" x14ac:dyDescent="0.25">
      <c r="A21" s="6" t="s">
        <v>20</v>
      </c>
      <c r="B21" s="7" t="s">
        <v>19</v>
      </c>
      <c r="C21" s="11"/>
    </row>
    <row r="22" spans="1:3" ht="15.75" customHeight="1" x14ac:dyDescent="0.25">
      <c r="A22" s="6"/>
      <c r="B22" s="7"/>
      <c r="C22" s="11"/>
    </row>
    <row r="23" spans="1:3" ht="15.75" customHeight="1" x14ac:dyDescent="0.25">
      <c r="A23" s="9" t="s">
        <v>21</v>
      </c>
      <c r="B23" s="9"/>
      <c r="C23" s="10">
        <f>SUM(C9+C15+C20)</f>
        <v>38930900</v>
      </c>
    </row>
    <row r="24" spans="1:3" ht="15.75" customHeight="1" x14ac:dyDescent="0.25">
      <c r="A24" s="14"/>
      <c r="B24" s="14"/>
      <c r="C24" s="15"/>
    </row>
    <row r="25" spans="1:3" ht="15.75" customHeight="1" x14ac:dyDescent="0.25">
      <c r="A25" s="66" t="s">
        <v>22</v>
      </c>
      <c r="B25" s="66"/>
      <c r="C25" s="10">
        <f>SUM(C26:C30)</f>
        <v>38930900</v>
      </c>
    </row>
    <row r="26" spans="1:3" ht="15.75" customHeight="1" x14ac:dyDescent="0.25">
      <c r="A26" s="6" t="s">
        <v>23</v>
      </c>
      <c r="B26" s="17" t="s">
        <v>24</v>
      </c>
      <c r="C26" s="8">
        <v>27117900</v>
      </c>
    </row>
    <row r="27" spans="1:3" ht="15.75" customHeight="1" x14ac:dyDescent="0.25">
      <c r="A27" s="6" t="s">
        <v>25</v>
      </c>
      <c r="B27" s="6" t="s">
        <v>26</v>
      </c>
      <c r="C27" s="8">
        <v>6003000</v>
      </c>
    </row>
    <row r="28" spans="1:3" ht="15.75" customHeight="1" x14ac:dyDescent="0.25">
      <c r="A28" s="6" t="s">
        <v>27</v>
      </c>
      <c r="B28" s="7" t="s">
        <v>28</v>
      </c>
      <c r="C28" s="8">
        <v>5810000</v>
      </c>
    </row>
    <row r="29" spans="1:3" ht="15.75" customHeight="1" x14ac:dyDescent="0.25">
      <c r="A29" s="6" t="s">
        <v>29</v>
      </c>
      <c r="B29" s="17" t="s">
        <v>30</v>
      </c>
      <c r="C29" s="8"/>
    </row>
    <row r="30" spans="1:3" ht="15.75" customHeight="1" x14ac:dyDescent="0.25">
      <c r="A30" s="6" t="s">
        <v>31</v>
      </c>
      <c r="B30" s="17" t="s">
        <v>32</v>
      </c>
      <c r="C30" s="8"/>
    </row>
    <row r="31" spans="1:3" ht="15.75" customHeight="1" x14ac:dyDescent="0.25">
      <c r="A31" s="6"/>
      <c r="B31" s="17"/>
      <c r="C31" s="8"/>
    </row>
    <row r="32" spans="1:3" ht="15.75" customHeight="1" x14ac:dyDescent="0.25">
      <c r="A32" s="16" t="s">
        <v>33</v>
      </c>
      <c r="B32" s="18"/>
      <c r="C32" s="10">
        <f>SUM(C33:C35)</f>
        <v>0</v>
      </c>
    </row>
    <row r="33" spans="1:3" ht="15.75" customHeight="1" x14ac:dyDescent="0.25">
      <c r="A33" s="7" t="s">
        <v>34</v>
      </c>
      <c r="B33" s="17" t="s">
        <v>35</v>
      </c>
      <c r="C33" s="11"/>
    </row>
    <row r="34" spans="1:3" ht="15.75" customHeight="1" x14ac:dyDescent="0.25">
      <c r="A34" s="7" t="s">
        <v>36</v>
      </c>
      <c r="B34" s="17" t="s">
        <v>37</v>
      </c>
      <c r="C34" s="11"/>
    </row>
    <row r="35" spans="1:3" ht="15.75" customHeight="1" x14ac:dyDescent="0.25">
      <c r="A35" s="6" t="s">
        <v>38</v>
      </c>
      <c r="B35" s="6" t="s">
        <v>39</v>
      </c>
      <c r="C35" s="11"/>
    </row>
    <row r="36" spans="1:3" ht="15.75" customHeight="1" x14ac:dyDescent="0.25">
      <c r="A36" s="6"/>
      <c r="B36" s="6"/>
      <c r="C36" s="11"/>
    </row>
    <row r="37" spans="1:3" ht="15.75" customHeight="1" x14ac:dyDescent="0.25">
      <c r="A37" s="9" t="s">
        <v>40</v>
      </c>
      <c r="B37" s="19"/>
      <c r="C37" s="10">
        <f>SUM(C38)</f>
        <v>0</v>
      </c>
    </row>
    <row r="38" spans="1:3" ht="15.75" customHeight="1" x14ac:dyDescent="0.25">
      <c r="A38" s="6" t="s">
        <v>41</v>
      </c>
      <c r="B38" s="6" t="s">
        <v>40</v>
      </c>
      <c r="C38" s="11">
        <v>0</v>
      </c>
    </row>
    <row r="39" spans="1:3" ht="15.75" customHeight="1" x14ac:dyDescent="0.25">
      <c r="A39" s="6"/>
      <c r="B39" s="6"/>
      <c r="C39" s="11"/>
    </row>
    <row r="40" spans="1:3" ht="15.75" customHeight="1" x14ac:dyDescent="0.25">
      <c r="A40" s="9" t="s">
        <v>42</v>
      </c>
      <c r="B40" s="9"/>
      <c r="C40" s="10">
        <f>SUM(C32,C25,C37)</f>
        <v>38930900</v>
      </c>
    </row>
  </sheetData>
  <sheetProtection selectLockedCells="1" selectUnlockedCells="1"/>
  <mergeCells count="8">
    <mergeCell ref="A9:B9"/>
    <mergeCell ref="A25:B25"/>
    <mergeCell ref="A1:C1"/>
    <mergeCell ref="B2:C2"/>
    <mergeCell ref="A3:C3"/>
    <mergeCell ref="A4:C4"/>
    <mergeCell ref="A7:B8"/>
    <mergeCell ref="C7:C8"/>
  </mergeCells>
  <phoneticPr fontId="0" type="noConversion"/>
  <pageMargins left="0.23622047244094491" right="0.23622047244094491" top="0.74803149606299213" bottom="0.74803149606299213" header="0.51181102362204722" footer="0.51181102362204722"/>
  <pageSetup paperSize="9" firstPageNumber="0" orientation="portrait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2"/>
  <sheetViews>
    <sheetView topLeftCell="A34" workbookViewId="0">
      <selection activeCell="A7" sqref="A7"/>
    </sheetView>
  </sheetViews>
  <sheetFormatPr defaultColWidth="11.5703125" defaultRowHeight="12.75" x14ac:dyDescent="0.2"/>
  <cols>
    <col min="1" max="1" width="7.140625" customWidth="1"/>
    <col min="2" max="2" width="49.28515625" customWidth="1"/>
    <col min="3" max="3" width="23.140625" customWidth="1"/>
    <col min="4" max="247" width="9.140625" customWidth="1"/>
  </cols>
  <sheetData>
    <row r="3" spans="1:3" ht="15.75" x14ac:dyDescent="0.2">
      <c r="A3" s="67"/>
      <c r="B3" s="67"/>
      <c r="C3" s="67"/>
    </row>
    <row r="4" spans="1:3" ht="15.75" x14ac:dyDescent="0.2">
      <c r="A4" s="2"/>
      <c r="B4" s="68" t="s">
        <v>107</v>
      </c>
      <c r="C4" s="68"/>
    </row>
    <row r="5" spans="1:3" ht="54" customHeight="1" x14ac:dyDescent="0.2">
      <c r="A5" s="69" t="s">
        <v>106</v>
      </c>
      <c r="B5" s="69"/>
      <c r="C5" s="69"/>
    </row>
    <row r="6" spans="1:3" ht="15.75" x14ac:dyDescent="0.2">
      <c r="A6" s="70" t="s">
        <v>149</v>
      </c>
      <c r="B6" s="70"/>
      <c r="C6" s="70"/>
    </row>
    <row r="7" spans="1:3" ht="12.75" customHeight="1" x14ac:dyDescent="0.2">
      <c r="A7" s="3"/>
      <c r="B7" s="3"/>
      <c r="C7" s="3"/>
    </row>
    <row r="8" spans="1:3" ht="12.75" customHeight="1" x14ac:dyDescent="0.2">
      <c r="A8" s="4"/>
      <c r="B8" s="4"/>
      <c r="C8" s="4"/>
    </row>
    <row r="9" spans="1:3" ht="12.75" customHeight="1" x14ac:dyDescent="0.2">
      <c r="A9" s="71" t="s">
        <v>1</v>
      </c>
      <c r="B9" s="71"/>
      <c r="C9" s="72" t="s">
        <v>2</v>
      </c>
    </row>
    <row r="10" spans="1:3" ht="15" customHeight="1" x14ac:dyDescent="0.2">
      <c r="A10" s="71"/>
      <c r="B10" s="71"/>
      <c r="C10" s="72"/>
    </row>
    <row r="11" spans="1:3" ht="15.75" x14ac:dyDescent="0.25">
      <c r="A11" s="65" t="s">
        <v>3</v>
      </c>
      <c r="B11" s="65"/>
      <c r="C11" s="5">
        <f>SUM(C12:C15)</f>
        <v>38930900</v>
      </c>
    </row>
    <row r="12" spans="1:3" ht="15.75" x14ac:dyDescent="0.25">
      <c r="A12" s="6" t="s">
        <v>4</v>
      </c>
      <c r="B12" s="7" t="s">
        <v>5</v>
      </c>
      <c r="C12" s="8">
        <v>38930900</v>
      </c>
    </row>
    <row r="13" spans="1:3" ht="15.75" x14ac:dyDescent="0.25">
      <c r="A13" s="6" t="s">
        <v>6</v>
      </c>
      <c r="B13" s="7" t="s">
        <v>7</v>
      </c>
      <c r="C13" s="8"/>
    </row>
    <row r="14" spans="1:3" ht="15.75" x14ac:dyDescent="0.25">
      <c r="A14" s="6" t="s">
        <v>8</v>
      </c>
      <c r="B14" s="7" t="s">
        <v>9</v>
      </c>
      <c r="C14" s="8"/>
    </row>
    <row r="15" spans="1:3" ht="15.75" x14ac:dyDescent="0.25">
      <c r="A15" s="6" t="s">
        <v>10</v>
      </c>
      <c r="B15" s="7" t="s">
        <v>11</v>
      </c>
      <c r="C15" s="8"/>
    </row>
    <row r="16" spans="1:3" ht="15.75" x14ac:dyDescent="0.25">
      <c r="A16" s="6"/>
      <c r="B16" s="7"/>
      <c r="C16" s="8"/>
    </row>
    <row r="17" spans="1:3" ht="15.75" x14ac:dyDescent="0.25">
      <c r="A17" s="9" t="s">
        <v>12</v>
      </c>
      <c r="B17" s="9"/>
      <c r="C17" s="10">
        <f>SUM(C18:C20)</f>
        <v>0</v>
      </c>
    </row>
    <row r="18" spans="1:3" ht="15.75" x14ac:dyDescent="0.25">
      <c r="A18" s="6" t="s">
        <v>13</v>
      </c>
      <c r="B18" s="6" t="s">
        <v>14</v>
      </c>
      <c r="C18" s="8"/>
    </row>
    <row r="19" spans="1:3" ht="15.75" x14ac:dyDescent="0.25">
      <c r="A19" s="6" t="s">
        <v>15</v>
      </c>
      <c r="B19" s="7" t="s">
        <v>16</v>
      </c>
      <c r="C19" s="11"/>
    </row>
    <row r="20" spans="1:3" ht="15.75" x14ac:dyDescent="0.25">
      <c r="A20" s="6" t="s">
        <v>17</v>
      </c>
      <c r="B20" s="7" t="s">
        <v>18</v>
      </c>
      <c r="C20" s="11">
        <v>0</v>
      </c>
    </row>
    <row r="21" spans="1:3" ht="15.75" x14ac:dyDescent="0.25">
      <c r="A21" s="12"/>
      <c r="B21" s="7"/>
      <c r="C21" s="11"/>
    </row>
    <row r="22" spans="1:3" ht="15.75" x14ac:dyDescent="0.25">
      <c r="A22" s="9" t="s">
        <v>19</v>
      </c>
      <c r="B22" s="13"/>
      <c r="C22" s="10">
        <f>SUM(C23)</f>
        <v>0</v>
      </c>
    </row>
    <row r="23" spans="1:3" ht="15.75" x14ac:dyDescent="0.25">
      <c r="A23" s="6" t="s">
        <v>20</v>
      </c>
      <c r="B23" s="7" t="s">
        <v>19</v>
      </c>
      <c r="C23" s="11"/>
    </row>
    <row r="24" spans="1:3" ht="15.75" x14ac:dyDescent="0.25">
      <c r="A24" s="6"/>
      <c r="B24" s="7"/>
      <c r="C24" s="11"/>
    </row>
    <row r="25" spans="1:3" ht="15.75" x14ac:dyDescent="0.25">
      <c r="A25" s="9" t="s">
        <v>21</v>
      </c>
      <c r="B25" s="9"/>
      <c r="C25" s="10">
        <f>SUM(C11+C17+C22)</f>
        <v>38930900</v>
      </c>
    </row>
    <row r="26" spans="1:3" ht="15.75" x14ac:dyDescent="0.25">
      <c r="A26" s="14"/>
      <c r="B26" s="14"/>
      <c r="C26" s="15"/>
    </row>
    <row r="27" spans="1:3" ht="15.75" x14ac:dyDescent="0.25">
      <c r="A27" s="66" t="s">
        <v>22</v>
      </c>
      <c r="B27" s="66"/>
      <c r="C27" s="10">
        <f>SUM(C28:C32)</f>
        <v>100000</v>
      </c>
    </row>
    <row r="28" spans="1:3" ht="15.75" x14ac:dyDescent="0.25">
      <c r="A28" s="6" t="s">
        <v>23</v>
      </c>
      <c r="B28" s="17" t="s">
        <v>24</v>
      </c>
      <c r="C28" s="8"/>
    </row>
    <row r="29" spans="1:3" ht="15.75" x14ac:dyDescent="0.25">
      <c r="A29" s="6" t="s">
        <v>25</v>
      </c>
      <c r="B29" s="6" t="s">
        <v>26</v>
      </c>
      <c r="C29" s="8"/>
    </row>
    <row r="30" spans="1:3" ht="15.75" x14ac:dyDescent="0.25">
      <c r="A30" s="6" t="s">
        <v>27</v>
      </c>
      <c r="B30" s="7" t="s">
        <v>28</v>
      </c>
      <c r="C30" s="8">
        <v>100000</v>
      </c>
    </row>
    <row r="31" spans="1:3" ht="15.75" x14ac:dyDescent="0.25">
      <c r="A31" s="6" t="s">
        <v>29</v>
      </c>
      <c r="B31" s="17" t="s">
        <v>30</v>
      </c>
      <c r="C31" s="8"/>
    </row>
    <row r="32" spans="1:3" ht="15.75" x14ac:dyDescent="0.25">
      <c r="A32" s="6" t="s">
        <v>31</v>
      </c>
      <c r="B32" s="17" t="s">
        <v>32</v>
      </c>
      <c r="C32" s="8"/>
    </row>
    <row r="33" spans="1:3" ht="15.75" x14ac:dyDescent="0.25">
      <c r="A33" s="6"/>
      <c r="B33" s="17"/>
      <c r="C33" s="8"/>
    </row>
    <row r="34" spans="1:3" ht="15.75" x14ac:dyDescent="0.25">
      <c r="A34" s="16" t="s">
        <v>33</v>
      </c>
      <c r="B34" s="18"/>
      <c r="C34" s="10">
        <f>SUM(C35:C37)</f>
        <v>0</v>
      </c>
    </row>
    <row r="35" spans="1:3" ht="15.75" x14ac:dyDescent="0.25">
      <c r="A35" s="7" t="s">
        <v>34</v>
      </c>
      <c r="B35" s="17" t="s">
        <v>35</v>
      </c>
      <c r="C35" s="11"/>
    </row>
    <row r="36" spans="1:3" ht="15.75" x14ac:dyDescent="0.25">
      <c r="A36" s="7" t="s">
        <v>36</v>
      </c>
      <c r="B36" s="17" t="s">
        <v>37</v>
      </c>
      <c r="C36" s="11"/>
    </row>
    <row r="37" spans="1:3" ht="15.75" x14ac:dyDescent="0.25">
      <c r="A37" s="6" t="s">
        <v>38</v>
      </c>
      <c r="B37" s="6" t="s">
        <v>39</v>
      </c>
      <c r="C37" s="11"/>
    </row>
    <row r="38" spans="1:3" ht="15.75" x14ac:dyDescent="0.25">
      <c r="A38" s="6"/>
      <c r="B38" s="6"/>
      <c r="C38" s="11"/>
    </row>
    <row r="39" spans="1:3" ht="15.75" x14ac:dyDescent="0.25">
      <c r="A39" s="9" t="s">
        <v>40</v>
      </c>
      <c r="B39" s="19"/>
      <c r="C39" s="10">
        <f>SUM(C40)</f>
        <v>38830900</v>
      </c>
    </row>
    <row r="40" spans="1:3" ht="15.75" x14ac:dyDescent="0.25">
      <c r="A40" s="6" t="s">
        <v>41</v>
      </c>
      <c r="B40" s="6" t="s">
        <v>40</v>
      </c>
      <c r="C40" s="11">
        <v>38830900</v>
      </c>
    </row>
    <row r="41" spans="1:3" ht="15.75" x14ac:dyDescent="0.25">
      <c r="A41" s="6"/>
      <c r="B41" s="6"/>
      <c r="C41" s="11"/>
    </row>
    <row r="42" spans="1:3" ht="15.75" x14ac:dyDescent="0.25">
      <c r="A42" s="9" t="s">
        <v>42</v>
      </c>
      <c r="B42" s="9"/>
      <c r="C42" s="10">
        <f>SUM(C34,C27,C39)</f>
        <v>38930900</v>
      </c>
    </row>
  </sheetData>
  <sheetProtection selectLockedCells="1" selectUnlockedCells="1"/>
  <mergeCells count="8">
    <mergeCell ref="A11:B11"/>
    <mergeCell ref="A27:B27"/>
    <mergeCell ref="A3:C3"/>
    <mergeCell ref="B4:C4"/>
    <mergeCell ref="A5:C5"/>
    <mergeCell ref="A6:C6"/>
    <mergeCell ref="A9:B10"/>
    <mergeCell ref="C9:C10"/>
  </mergeCells>
  <phoneticPr fontId="0" type="noConversion"/>
  <pageMargins left="0.70866141732283472" right="0.70866141732283472" top="0.74803149606299213" bottom="0.74803149606299213" header="0.51181102362204722" footer="0.51181102362204722"/>
  <pageSetup paperSize="9" scale="93" firstPageNumber="0" orientation="portrait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4" sqref="A4"/>
    </sheetView>
  </sheetViews>
  <sheetFormatPr defaultRowHeight="12.75" x14ac:dyDescent="0.2"/>
  <cols>
    <col min="1" max="1" width="5.5703125" customWidth="1"/>
    <col min="2" max="2" width="51.28515625" customWidth="1"/>
    <col min="3" max="3" width="24.140625" customWidth="1"/>
  </cols>
  <sheetData>
    <row r="1" spans="1:3" ht="15.75" x14ac:dyDescent="0.2">
      <c r="A1" s="2"/>
      <c r="B1" s="68" t="s">
        <v>130</v>
      </c>
      <c r="C1" s="68"/>
    </row>
    <row r="2" spans="1:3" ht="15.75" x14ac:dyDescent="0.2">
      <c r="A2" s="69" t="s">
        <v>128</v>
      </c>
      <c r="B2" s="69"/>
      <c r="C2" s="69"/>
    </row>
    <row r="3" spans="1:3" ht="15.75" x14ac:dyDescent="0.2">
      <c r="A3" s="70" t="s">
        <v>149</v>
      </c>
      <c r="B3" s="70"/>
      <c r="C3" s="70"/>
    </row>
    <row r="4" spans="1:3" ht="15.75" x14ac:dyDescent="0.2">
      <c r="A4" s="3"/>
      <c r="B4" s="3"/>
      <c r="C4" s="3"/>
    </row>
    <row r="5" spans="1:3" ht="15.75" x14ac:dyDescent="0.2">
      <c r="A5" s="4"/>
      <c r="B5" s="4"/>
      <c r="C5" s="4"/>
    </row>
    <row r="6" spans="1:3" x14ac:dyDescent="0.2">
      <c r="A6" s="71" t="s">
        <v>1</v>
      </c>
      <c r="B6" s="71"/>
      <c r="C6" s="72" t="s">
        <v>2</v>
      </c>
    </row>
    <row r="7" spans="1:3" x14ac:dyDescent="0.2">
      <c r="A7" s="71"/>
      <c r="B7" s="71"/>
      <c r="C7" s="72"/>
    </row>
    <row r="8" spans="1:3" ht="15.75" x14ac:dyDescent="0.25">
      <c r="A8" s="65" t="s">
        <v>3</v>
      </c>
      <c r="B8" s="65"/>
      <c r="C8" s="5">
        <f>SUM(C9:C12)</f>
        <v>0</v>
      </c>
    </row>
    <row r="9" spans="1:3" ht="15.75" x14ac:dyDescent="0.25">
      <c r="A9" s="6" t="s">
        <v>4</v>
      </c>
      <c r="B9" s="7" t="s">
        <v>5</v>
      </c>
      <c r="C9" s="8"/>
    </row>
    <row r="10" spans="1:3" ht="15.75" x14ac:dyDescent="0.25">
      <c r="A10" s="6" t="s">
        <v>6</v>
      </c>
      <c r="B10" s="7" t="s">
        <v>7</v>
      </c>
      <c r="C10" s="8"/>
    </row>
    <row r="11" spans="1:3" ht="15.75" x14ac:dyDescent="0.25">
      <c r="A11" s="6" t="s">
        <v>8</v>
      </c>
      <c r="B11" s="7" t="s">
        <v>9</v>
      </c>
      <c r="C11" s="8"/>
    </row>
    <row r="12" spans="1:3" ht="15.75" x14ac:dyDescent="0.25">
      <c r="A12" s="6" t="s">
        <v>10</v>
      </c>
      <c r="B12" s="7" t="s">
        <v>11</v>
      </c>
      <c r="C12" s="8"/>
    </row>
    <row r="13" spans="1:3" ht="15.75" x14ac:dyDescent="0.25">
      <c r="A13" s="6"/>
      <c r="B13" s="7"/>
      <c r="C13" s="8"/>
    </row>
    <row r="14" spans="1:3" ht="15.75" x14ac:dyDescent="0.25">
      <c r="A14" s="9" t="s">
        <v>12</v>
      </c>
      <c r="B14" s="9"/>
      <c r="C14" s="10">
        <f>SUM(C15:C17)</f>
        <v>0</v>
      </c>
    </row>
    <row r="15" spans="1:3" ht="15.75" x14ac:dyDescent="0.25">
      <c r="A15" s="6" t="s">
        <v>13</v>
      </c>
      <c r="B15" s="6" t="s">
        <v>14</v>
      </c>
      <c r="C15" s="8"/>
    </row>
    <row r="16" spans="1:3" ht="15.75" x14ac:dyDescent="0.25">
      <c r="A16" s="6" t="s">
        <v>15</v>
      </c>
      <c r="B16" s="7" t="s">
        <v>16</v>
      </c>
      <c r="C16" s="11"/>
    </row>
    <row r="17" spans="1:3" ht="15.75" x14ac:dyDescent="0.25">
      <c r="A17" s="6" t="s">
        <v>17</v>
      </c>
      <c r="B17" s="7" t="s">
        <v>18</v>
      </c>
      <c r="C17" s="11">
        <v>0</v>
      </c>
    </row>
    <row r="18" spans="1:3" ht="15.75" x14ac:dyDescent="0.25">
      <c r="A18" s="12"/>
      <c r="B18" s="7"/>
      <c r="C18" s="11"/>
    </row>
    <row r="19" spans="1:3" ht="15.75" x14ac:dyDescent="0.25">
      <c r="A19" s="9" t="s">
        <v>19</v>
      </c>
      <c r="B19" s="13"/>
      <c r="C19" s="10">
        <f>SUM(C20)</f>
        <v>38830900</v>
      </c>
    </row>
    <row r="20" spans="1:3" ht="15.75" x14ac:dyDescent="0.25">
      <c r="A20" s="6" t="s">
        <v>20</v>
      </c>
      <c r="B20" s="7" t="s">
        <v>19</v>
      </c>
      <c r="C20" s="11">
        <v>38830900</v>
      </c>
    </row>
    <row r="21" spans="1:3" ht="15.75" x14ac:dyDescent="0.25">
      <c r="A21" s="6"/>
      <c r="B21" s="7"/>
      <c r="C21" s="11"/>
    </row>
    <row r="22" spans="1:3" ht="15.75" x14ac:dyDescent="0.25">
      <c r="A22" s="9" t="s">
        <v>21</v>
      </c>
      <c r="B22" s="9"/>
      <c r="C22" s="10">
        <f>SUM(C8+C14+C19)</f>
        <v>38830900</v>
      </c>
    </row>
    <row r="23" spans="1:3" ht="15.75" x14ac:dyDescent="0.25">
      <c r="A23" s="14"/>
      <c r="B23" s="14"/>
      <c r="C23" s="15"/>
    </row>
    <row r="24" spans="1:3" ht="15.75" x14ac:dyDescent="0.25">
      <c r="A24" s="66" t="s">
        <v>22</v>
      </c>
      <c r="B24" s="66"/>
      <c r="C24" s="10">
        <f>SUM(C25:C29)</f>
        <v>38830900</v>
      </c>
    </row>
    <row r="25" spans="1:3" ht="15.75" x14ac:dyDescent="0.25">
      <c r="A25" s="6" t="s">
        <v>23</v>
      </c>
      <c r="B25" s="17" t="s">
        <v>24</v>
      </c>
      <c r="C25" s="8">
        <v>27117900</v>
      </c>
    </row>
    <row r="26" spans="1:3" ht="15.75" x14ac:dyDescent="0.25">
      <c r="A26" s="6" t="s">
        <v>25</v>
      </c>
      <c r="B26" s="6" t="s">
        <v>26</v>
      </c>
      <c r="C26" s="8">
        <v>6003000</v>
      </c>
    </row>
    <row r="27" spans="1:3" ht="15.75" x14ac:dyDescent="0.25">
      <c r="A27" s="6" t="s">
        <v>27</v>
      </c>
      <c r="B27" s="7" t="s">
        <v>28</v>
      </c>
      <c r="C27" s="8">
        <v>5710000</v>
      </c>
    </row>
    <row r="28" spans="1:3" ht="15.75" x14ac:dyDescent="0.25">
      <c r="A28" s="6" t="s">
        <v>29</v>
      </c>
      <c r="B28" s="17" t="s">
        <v>30</v>
      </c>
      <c r="C28" s="8"/>
    </row>
    <row r="29" spans="1:3" ht="15.75" x14ac:dyDescent="0.25">
      <c r="A29" s="6" t="s">
        <v>31</v>
      </c>
      <c r="B29" s="17" t="s">
        <v>32</v>
      </c>
      <c r="C29" s="8"/>
    </row>
    <row r="30" spans="1:3" ht="15.75" x14ac:dyDescent="0.25">
      <c r="A30" s="6"/>
      <c r="B30" s="17"/>
      <c r="C30" s="8"/>
    </row>
    <row r="31" spans="1:3" ht="15.75" x14ac:dyDescent="0.25">
      <c r="A31" s="16" t="s">
        <v>33</v>
      </c>
      <c r="B31" s="18"/>
      <c r="C31" s="10">
        <f>SUM(C32:C34)</f>
        <v>0</v>
      </c>
    </row>
    <row r="32" spans="1:3" ht="15.75" x14ac:dyDescent="0.25">
      <c r="A32" s="7" t="s">
        <v>34</v>
      </c>
      <c r="B32" s="17" t="s">
        <v>35</v>
      </c>
      <c r="C32" s="11"/>
    </row>
    <row r="33" spans="1:3" ht="15.75" x14ac:dyDescent="0.25">
      <c r="A33" s="7" t="s">
        <v>36</v>
      </c>
      <c r="B33" s="17" t="s">
        <v>37</v>
      </c>
      <c r="C33" s="11"/>
    </row>
    <row r="34" spans="1:3" ht="15.75" x14ac:dyDescent="0.25">
      <c r="A34" s="6" t="s">
        <v>38</v>
      </c>
      <c r="B34" s="6" t="s">
        <v>39</v>
      </c>
      <c r="C34" s="11"/>
    </row>
    <row r="35" spans="1:3" ht="15.75" x14ac:dyDescent="0.25">
      <c r="A35" s="6"/>
      <c r="B35" s="6"/>
      <c r="C35" s="11"/>
    </row>
    <row r="36" spans="1:3" ht="15.75" x14ac:dyDescent="0.25">
      <c r="A36" s="9" t="s">
        <v>40</v>
      </c>
      <c r="B36" s="19"/>
      <c r="C36" s="10">
        <f>SUM(C37)</f>
        <v>0</v>
      </c>
    </row>
    <row r="37" spans="1:3" ht="15.75" x14ac:dyDescent="0.25">
      <c r="A37" s="6" t="s">
        <v>41</v>
      </c>
      <c r="B37" s="6" t="s">
        <v>40</v>
      </c>
      <c r="C37" s="11"/>
    </row>
    <row r="38" spans="1:3" ht="15.75" x14ac:dyDescent="0.25">
      <c r="A38" s="6"/>
      <c r="B38" s="6"/>
      <c r="C38" s="11"/>
    </row>
    <row r="39" spans="1:3" ht="15.75" x14ac:dyDescent="0.25">
      <c r="A39" s="9" t="s">
        <v>42</v>
      </c>
      <c r="B39" s="9"/>
      <c r="C39" s="10">
        <f>SUM(C31,C24,C36)</f>
        <v>38830900</v>
      </c>
    </row>
  </sheetData>
  <mergeCells count="7">
    <mergeCell ref="A24:B24"/>
    <mergeCell ref="B1:C1"/>
    <mergeCell ref="A2:C2"/>
    <mergeCell ref="A3:C3"/>
    <mergeCell ref="A6:B7"/>
    <mergeCell ref="C6:C7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="60" zoomScaleNormal="100" workbookViewId="0">
      <selection activeCell="A5" sqref="A5:F5"/>
    </sheetView>
  </sheetViews>
  <sheetFormatPr defaultRowHeight="12.75" x14ac:dyDescent="0.2"/>
  <cols>
    <col min="1" max="1" width="4.7109375" customWidth="1"/>
    <col min="2" max="2" width="5.42578125" customWidth="1"/>
    <col min="3" max="3" width="7.28515625" customWidth="1"/>
    <col min="4" max="4" width="4" customWidth="1"/>
    <col min="5" max="5" width="46" customWidth="1"/>
    <col min="6" max="6" width="16.7109375" customWidth="1"/>
  </cols>
  <sheetData>
    <row r="1" spans="1:7" ht="15.75" x14ac:dyDescent="0.25">
      <c r="A1" s="81"/>
      <c r="B1" s="81"/>
      <c r="C1" s="81"/>
      <c r="D1" s="81"/>
      <c r="E1" s="81"/>
      <c r="F1" s="81"/>
    </row>
    <row r="2" spans="1:7" ht="15.75" x14ac:dyDescent="0.25">
      <c r="A2" s="20"/>
      <c r="B2" s="20"/>
      <c r="C2" s="20"/>
      <c r="D2" s="20"/>
      <c r="E2" s="68" t="s">
        <v>107</v>
      </c>
      <c r="F2" s="68"/>
    </row>
    <row r="3" spans="1:7" ht="37.5" customHeight="1" x14ac:dyDescent="0.2">
      <c r="A3" s="69" t="s">
        <v>127</v>
      </c>
      <c r="B3" s="69"/>
      <c r="C3" s="69"/>
      <c r="D3" s="69"/>
      <c r="E3" s="69"/>
      <c r="F3" s="69"/>
      <c r="G3" s="22"/>
    </row>
    <row r="4" spans="1:7" ht="15" customHeight="1" x14ac:dyDescent="0.25">
      <c r="A4" s="82" t="s">
        <v>150</v>
      </c>
      <c r="B4" s="82"/>
      <c r="C4" s="82"/>
      <c r="D4" s="82"/>
      <c r="E4" s="82"/>
      <c r="F4" s="82"/>
      <c r="G4" s="22"/>
    </row>
    <row r="5" spans="1:7" ht="15" customHeight="1" x14ac:dyDescent="0.25">
      <c r="A5" s="82" t="s">
        <v>43</v>
      </c>
      <c r="B5" s="82"/>
      <c r="C5" s="82"/>
      <c r="D5" s="82"/>
      <c r="E5" s="82"/>
      <c r="F5" s="82"/>
      <c r="G5" s="22"/>
    </row>
    <row r="6" spans="1:7" ht="15" customHeight="1" x14ac:dyDescent="0.25">
      <c r="A6" s="21"/>
      <c r="B6" s="21"/>
      <c r="C6" s="21"/>
      <c r="D6" s="21"/>
      <c r="E6" s="21"/>
      <c r="F6" s="21"/>
    </row>
    <row r="7" spans="1:7" ht="15.75" x14ac:dyDescent="0.25">
      <c r="A7" s="23"/>
      <c r="B7" s="23"/>
      <c r="C7" s="23"/>
      <c r="D7" s="23"/>
      <c r="E7" s="24"/>
      <c r="F7" s="24"/>
    </row>
    <row r="8" spans="1:7" ht="15.75" customHeight="1" x14ac:dyDescent="0.2">
      <c r="A8" s="73" t="s">
        <v>44</v>
      </c>
      <c r="B8" s="74"/>
      <c r="C8" s="74"/>
      <c r="D8" s="74"/>
      <c r="E8" s="75"/>
      <c r="F8" s="79" t="s">
        <v>2</v>
      </c>
    </row>
    <row r="9" spans="1:7" ht="12.75" customHeight="1" x14ac:dyDescent="0.2">
      <c r="A9" s="76"/>
      <c r="B9" s="77"/>
      <c r="C9" s="77"/>
      <c r="D9" s="77"/>
      <c r="E9" s="78"/>
      <c r="F9" s="80"/>
    </row>
    <row r="10" spans="1:7" ht="15.75" x14ac:dyDescent="0.25">
      <c r="A10" s="9" t="s">
        <v>45</v>
      </c>
      <c r="B10" s="16"/>
      <c r="C10" s="16"/>
      <c r="D10" s="16"/>
      <c r="E10" s="16"/>
      <c r="F10" s="26">
        <f>F11</f>
        <v>38830900</v>
      </c>
    </row>
    <row r="11" spans="1:7" ht="15.75" x14ac:dyDescent="0.25">
      <c r="A11" s="27" t="s">
        <v>20</v>
      </c>
      <c r="B11" s="27"/>
      <c r="C11" s="27" t="s">
        <v>19</v>
      </c>
      <c r="D11" s="27"/>
      <c r="E11" s="28"/>
      <c r="F11" s="29">
        <f>SUM(F12)</f>
        <v>38830900</v>
      </c>
    </row>
    <row r="12" spans="1:7" ht="15.75" x14ac:dyDescent="0.25">
      <c r="A12" s="28"/>
      <c r="B12" s="28" t="s">
        <v>129</v>
      </c>
      <c r="C12" s="28"/>
      <c r="D12" s="28" t="s">
        <v>117</v>
      </c>
      <c r="E12" s="28"/>
      <c r="F12" s="30">
        <v>38830900</v>
      </c>
    </row>
    <row r="13" spans="1:7" ht="15.75" x14ac:dyDescent="0.25">
      <c r="A13" s="31"/>
      <c r="B13" s="32"/>
      <c r="C13" s="32"/>
      <c r="D13" s="32"/>
      <c r="E13" s="33"/>
      <c r="F13" s="30"/>
    </row>
    <row r="14" spans="1:7" ht="15.75" customHeight="1" x14ac:dyDescent="0.25">
      <c r="A14" s="9" t="s">
        <v>46</v>
      </c>
      <c r="B14" s="16"/>
      <c r="C14" s="16"/>
      <c r="D14" s="16"/>
      <c r="E14" s="40"/>
      <c r="F14" s="35">
        <f>F15</f>
        <v>0</v>
      </c>
    </row>
    <row r="15" spans="1:7" ht="15.75" customHeight="1" x14ac:dyDescent="0.25">
      <c r="A15" s="27" t="s">
        <v>8</v>
      </c>
      <c r="B15" s="27"/>
      <c r="C15" s="27" t="s">
        <v>9</v>
      </c>
      <c r="D15" s="27"/>
      <c r="E15" s="27"/>
      <c r="F15" s="38">
        <f>SUM(F16:F16)</f>
        <v>0</v>
      </c>
    </row>
    <row r="16" spans="1:7" ht="15.75" customHeight="1" x14ac:dyDescent="0.25">
      <c r="A16" s="28"/>
      <c r="B16" s="28"/>
      <c r="C16" s="28" t="s">
        <v>47</v>
      </c>
      <c r="D16" s="28" t="s">
        <v>48</v>
      </c>
      <c r="E16" s="28"/>
      <c r="F16" s="38"/>
    </row>
    <row r="17" spans="1:6" ht="15.75" customHeight="1" x14ac:dyDescent="0.25">
      <c r="A17" s="28"/>
      <c r="B17" s="28"/>
      <c r="C17" s="28"/>
      <c r="D17" s="28"/>
      <c r="E17" s="28"/>
      <c r="F17" s="38"/>
    </row>
    <row r="18" spans="1:6" ht="15.75" customHeight="1" x14ac:dyDescent="0.25">
      <c r="A18" s="34"/>
      <c r="B18" s="34"/>
      <c r="C18" s="34" t="s">
        <v>49</v>
      </c>
      <c r="D18" s="34"/>
      <c r="E18" s="34"/>
      <c r="F18" s="35">
        <f>F10+F14</f>
        <v>38830900</v>
      </c>
    </row>
    <row r="19" spans="1:6" ht="15.75" customHeight="1" x14ac:dyDescent="0.25">
      <c r="A19" s="28"/>
      <c r="B19" s="28"/>
      <c r="C19" s="27"/>
      <c r="D19" s="28"/>
      <c r="E19" s="28"/>
      <c r="F19" s="36"/>
    </row>
    <row r="20" spans="1:6" ht="15.75" customHeight="1" x14ac:dyDescent="0.25">
      <c r="A20" s="27" t="s">
        <v>4</v>
      </c>
      <c r="B20" s="27"/>
      <c r="C20" s="27" t="s">
        <v>5</v>
      </c>
      <c r="D20" s="27"/>
      <c r="E20" s="28"/>
      <c r="F20" s="38">
        <f>F11</f>
        <v>38830900</v>
      </c>
    </row>
    <row r="21" spans="1:6" ht="15.75" customHeight="1" x14ac:dyDescent="0.25">
      <c r="A21" s="27" t="s">
        <v>13</v>
      </c>
      <c r="B21" s="27"/>
      <c r="C21" s="27" t="s">
        <v>14</v>
      </c>
      <c r="D21" s="27"/>
      <c r="E21" s="27"/>
      <c r="F21" s="38"/>
    </row>
    <row r="22" spans="1:6" ht="15.75" customHeight="1" x14ac:dyDescent="0.25">
      <c r="A22" s="27" t="s">
        <v>6</v>
      </c>
      <c r="B22" s="27"/>
      <c r="C22" s="27" t="s">
        <v>7</v>
      </c>
      <c r="D22" s="27"/>
      <c r="E22" s="27"/>
      <c r="F22" s="38"/>
    </row>
    <row r="23" spans="1:6" ht="15.75" customHeight="1" x14ac:dyDescent="0.25">
      <c r="A23" s="27" t="s">
        <v>8</v>
      </c>
      <c r="B23" s="27"/>
      <c r="C23" s="27" t="s">
        <v>9</v>
      </c>
      <c r="D23" s="27"/>
      <c r="E23" s="27"/>
      <c r="F23" s="38">
        <f>F15</f>
        <v>0</v>
      </c>
    </row>
    <row r="24" spans="1:6" ht="15.75" customHeight="1" x14ac:dyDescent="0.25">
      <c r="A24" s="27" t="s">
        <v>15</v>
      </c>
      <c r="B24" s="27"/>
      <c r="C24" s="27" t="s">
        <v>16</v>
      </c>
      <c r="D24" s="27"/>
      <c r="E24" s="27"/>
      <c r="F24" s="38"/>
    </row>
    <row r="25" spans="1:6" ht="15.75" customHeight="1" x14ac:dyDescent="0.25">
      <c r="A25" s="27" t="s">
        <v>10</v>
      </c>
      <c r="B25" s="27"/>
      <c r="C25" s="27" t="s">
        <v>11</v>
      </c>
      <c r="D25" s="27"/>
      <c r="E25" s="27"/>
      <c r="F25" s="38"/>
    </row>
    <row r="26" spans="1:6" ht="15.75" customHeight="1" x14ac:dyDescent="0.25">
      <c r="A26" s="27" t="s">
        <v>17</v>
      </c>
      <c r="B26" s="27"/>
      <c r="C26" s="27" t="s">
        <v>18</v>
      </c>
      <c r="D26" s="27"/>
      <c r="E26" s="27"/>
      <c r="F26" s="38"/>
    </row>
    <row r="27" spans="1:6" ht="15.75" customHeight="1" x14ac:dyDescent="0.25">
      <c r="A27" s="27" t="s">
        <v>20</v>
      </c>
      <c r="B27" s="27"/>
      <c r="C27" s="27" t="s">
        <v>19</v>
      </c>
      <c r="D27" s="27"/>
      <c r="E27" s="27"/>
      <c r="F27" s="38"/>
    </row>
    <row r="28" spans="1:6" ht="15.75" customHeight="1" x14ac:dyDescent="0.25">
      <c r="A28" s="28"/>
      <c r="B28" s="28"/>
      <c r="C28" s="27" t="s">
        <v>49</v>
      </c>
      <c r="D28" s="28"/>
      <c r="E28" s="28"/>
      <c r="F28" s="36">
        <f>SUM(F20:F27)</f>
        <v>38830900</v>
      </c>
    </row>
  </sheetData>
  <sheetProtection selectLockedCells="1" selectUnlockedCells="1"/>
  <mergeCells count="7">
    <mergeCell ref="A8:E9"/>
    <mergeCell ref="F8:F9"/>
    <mergeCell ref="A1:F1"/>
    <mergeCell ref="E2:F2"/>
    <mergeCell ref="A3:F3"/>
    <mergeCell ref="A4:F4"/>
    <mergeCell ref="A5:F5"/>
  </mergeCells>
  <phoneticPr fontId="0" type="noConversion"/>
  <pageMargins left="0.23622047244094491" right="0.23622047244094491" top="0.74803149606299213" bottom="0.74803149606299213" header="0.51181102362204722" footer="0.51181102362204722"/>
  <pageSetup paperSize="9" scale="88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I13" sqref="I13"/>
    </sheetView>
  </sheetViews>
  <sheetFormatPr defaultRowHeight="15.75" x14ac:dyDescent="0.25"/>
  <cols>
    <col min="1" max="1" width="4.28515625" style="1" customWidth="1"/>
    <col min="2" max="2" width="4.7109375" style="1" customWidth="1"/>
    <col min="3" max="3" width="6.140625" style="1" customWidth="1"/>
    <col min="4" max="4" width="3.5703125" style="1" customWidth="1"/>
    <col min="5" max="5" width="48" style="1" customWidth="1"/>
    <col min="6" max="6" width="10.28515625" style="1" customWidth="1"/>
    <col min="7" max="7" width="11.28515625" style="1" customWidth="1"/>
    <col min="8" max="8" width="12" style="1" customWidth="1"/>
    <col min="9" max="16384" width="9.140625" style="1"/>
  </cols>
  <sheetData>
    <row r="1" spans="1:8" x14ac:dyDescent="0.25">
      <c r="A1" s="81"/>
      <c r="B1" s="81"/>
      <c r="C1" s="81"/>
      <c r="D1" s="81"/>
      <c r="E1" s="81"/>
      <c r="F1" s="81"/>
      <c r="G1" s="81"/>
      <c r="H1" s="23"/>
    </row>
    <row r="2" spans="1:8" ht="15.75" customHeight="1" x14ac:dyDescent="0.25">
      <c r="A2" s="23"/>
      <c r="B2" s="23"/>
      <c r="C2" s="23"/>
      <c r="D2" s="23"/>
      <c r="E2" s="68" t="s">
        <v>108</v>
      </c>
      <c r="F2" s="68"/>
      <c r="G2" s="68"/>
      <c r="H2" s="23"/>
    </row>
    <row r="3" spans="1:8" ht="35.25" customHeight="1" x14ac:dyDescent="0.25">
      <c r="A3" s="69" t="s">
        <v>128</v>
      </c>
      <c r="B3" s="69"/>
      <c r="C3" s="69"/>
      <c r="D3" s="69"/>
      <c r="E3" s="69"/>
      <c r="F3" s="69"/>
      <c r="G3" s="69"/>
      <c r="H3" s="23"/>
    </row>
    <row r="4" spans="1:8" ht="15.75" customHeight="1" x14ac:dyDescent="0.25">
      <c r="A4" s="82" t="s">
        <v>151</v>
      </c>
      <c r="B4" s="82"/>
      <c r="C4" s="82"/>
      <c r="D4" s="82"/>
      <c r="E4" s="82"/>
      <c r="F4" s="82"/>
      <c r="G4" s="82"/>
      <c r="H4" s="23"/>
    </row>
    <row r="5" spans="1:8" ht="15.75" customHeight="1" x14ac:dyDescent="0.25">
      <c r="A5" s="82" t="s">
        <v>50</v>
      </c>
      <c r="B5" s="82"/>
      <c r="C5" s="82"/>
      <c r="D5" s="82"/>
      <c r="E5" s="82"/>
      <c r="F5" s="82"/>
      <c r="G5" s="82"/>
      <c r="H5" s="23"/>
    </row>
    <row r="6" spans="1:8" ht="15.75" customHeight="1" x14ac:dyDescent="0.25">
      <c r="A6" s="23"/>
      <c r="B6" s="23"/>
      <c r="C6" s="23"/>
      <c r="D6" s="23"/>
      <c r="E6" s="24"/>
      <c r="F6" s="24"/>
      <c r="G6" s="24"/>
      <c r="H6" s="23"/>
    </row>
    <row r="7" spans="1:8" ht="15.75" customHeight="1" x14ac:dyDescent="0.25">
      <c r="A7" s="83" t="s">
        <v>51</v>
      </c>
      <c r="B7" s="83"/>
      <c r="C7" s="83"/>
      <c r="D7" s="83"/>
      <c r="E7" s="83"/>
      <c r="F7" s="83"/>
      <c r="G7" s="84" t="s">
        <v>2</v>
      </c>
    </row>
    <row r="8" spans="1:8" ht="15.75" customHeight="1" x14ac:dyDescent="0.25">
      <c r="A8" s="83"/>
      <c r="B8" s="83"/>
      <c r="C8" s="83"/>
      <c r="D8" s="83"/>
      <c r="E8" s="83"/>
      <c r="F8" s="83"/>
      <c r="G8" s="84"/>
    </row>
    <row r="9" spans="1:8" ht="15.75" customHeight="1" x14ac:dyDescent="0.25">
      <c r="A9" s="83"/>
      <c r="B9" s="83"/>
      <c r="C9" s="83"/>
      <c r="D9" s="83"/>
      <c r="E9" s="83"/>
      <c r="F9" s="83"/>
      <c r="G9" s="84"/>
    </row>
    <row r="10" spans="1:8" ht="15.75" customHeight="1" x14ac:dyDescent="0.25">
      <c r="A10" s="34" t="s">
        <v>4</v>
      </c>
      <c r="B10" s="34"/>
      <c r="C10" s="34" t="s">
        <v>5</v>
      </c>
      <c r="D10" s="34"/>
      <c r="E10" s="34"/>
      <c r="F10" s="25"/>
      <c r="G10" s="26">
        <f>SUM(G11:G12)</f>
        <v>38830900</v>
      </c>
    </row>
    <row r="11" spans="1:8" ht="15.75" customHeight="1" x14ac:dyDescent="0.25">
      <c r="A11" s="28"/>
      <c r="B11" s="27" t="s">
        <v>129</v>
      </c>
      <c r="C11" s="27"/>
      <c r="D11" s="27" t="s">
        <v>19</v>
      </c>
      <c r="E11" s="27"/>
      <c r="F11" s="28"/>
      <c r="G11" s="38"/>
    </row>
    <row r="12" spans="1:8" ht="15.75" customHeight="1" x14ac:dyDescent="0.25">
      <c r="A12" s="28"/>
      <c r="B12" s="28"/>
      <c r="C12" s="28"/>
      <c r="D12" s="28" t="s">
        <v>117</v>
      </c>
      <c r="E12" s="28"/>
      <c r="F12" s="28"/>
      <c r="G12" s="38">
        <v>38830900</v>
      </c>
    </row>
    <row r="13" spans="1:8" ht="15.75" customHeight="1" x14ac:dyDescent="0.25">
      <c r="A13" s="34" t="s">
        <v>8</v>
      </c>
      <c r="B13" s="34"/>
      <c r="C13" s="34" t="s">
        <v>9</v>
      </c>
      <c r="D13" s="34"/>
      <c r="E13" s="34"/>
      <c r="F13" s="25"/>
      <c r="G13" s="26">
        <f>SUM(G14:G14)</f>
        <v>0</v>
      </c>
    </row>
    <row r="14" spans="1:8" ht="15.75" customHeight="1" x14ac:dyDescent="0.25">
      <c r="A14" s="28"/>
      <c r="B14" s="28"/>
      <c r="C14" s="28"/>
      <c r="D14" s="28"/>
      <c r="E14" s="28"/>
      <c r="F14" s="28"/>
      <c r="G14" s="38"/>
    </row>
    <row r="15" spans="1:8" ht="15.75" customHeight="1" x14ac:dyDescent="0.25">
      <c r="A15" s="34"/>
      <c r="B15" s="34"/>
      <c r="C15" s="34" t="s">
        <v>49</v>
      </c>
      <c r="D15" s="34"/>
      <c r="E15" s="34"/>
      <c r="F15" s="34"/>
      <c r="G15" s="35">
        <f>G10+G13</f>
        <v>38830900</v>
      </c>
    </row>
  </sheetData>
  <sheetProtection selectLockedCells="1" selectUnlockedCells="1"/>
  <mergeCells count="7">
    <mergeCell ref="A7:F9"/>
    <mergeCell ref="G7:G9"/>
    <mergeCell ref="A1:G1"/>
    <mergeCell ref="E2:G2"/>
    <mergeCell ref="A3:G3"/>
    <mergeCell ref="A4:G4"/>
    <mergeCell ref="A5:G5"/>
  </mergeCells>
  <phoneticPr fontId="0" type="noConversion"/>
  <pageMargins left="0.23622047244094491" right="0.23622047244094491" top="0.74803149606299213" bottom="0.74803149606299213" header="0.51181102362204722" footer="0.51181102362204722"/>
  <pageSetup paperSize="9" scale="86" firstPageNumber="0" orientation="portrait" horizontalDpi="300" verticalDpi="300" r:id="rId1"/>
  <headerFooter alignWithMargins="0"/>
  <cellWatches>
    <cellWatch r="E2"/>
  </cellWatch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view="pageBreakPreview" topLeftCell="A37" zoomScaleNormal="100" zoomScaleSheetLayoutView="100" workbookViewId="0">
      <selection activeCell="N9" sqref="N9"/>
    </sheetView>
  </sheetViews>
  <sheetFormatPr defaultRowHeight="15.75" customHeight="1" x14ac:dyDescent="0.25"/>
  <cols>
    <col min="1" max="1" width="3.28515625" style="42" customWidth="1"/>
    <col min="2" max="2" width="4.85546875" style="41" customWidth="1"/>
    <col min="3" max="3" width="7.140625" style="41" customWidth="1"/>
    <col min="4" max="4" width="6.42578125" style="41" customWidth="1"/>
    <col min="5" max="5" width="46.28515625" style="41" customWidth="1"/>
    <col min="6" max="6" width="8.85546875" style="41" customWidth="1"/>
    <col min="7" max="7" width="16.140625" style="41" customWidth="1"/>
    <col min="8" max="8" width="16.5703125" style="64" customWidth="1"/>
    <col min="9" max="9" width="18.85546875" style="64" customWidth="1"/>
    <col min="10" max="16384" width="9.140625" style="1"/>
  </cols>
  <sheetData>
    <row r="1" spans="1:9" ht="15.75" customHeight="1" x14ac:dyDescent="0.25">
      <c r="A1" s="88"/>
      <c r="B1" s="88"/>
      <c r="C1" s="88"/>
      <c r="D1" s="88"/>
      <c r="E1" s="88"/>
      <c r="F1" s="88"/>
      <c r="G1" s="88"/>
    </row>
    <row r="2" spans="1:9" ht="15.75" customHeight="1" x14ac:dyDescent="0.25">
      <c r="A2" s="67"/>
      <c r="B2" s="67"/>
      <c r="C2" s="67"/>
      <c r="D2" s="67"/>
      <c r="E2" s="67"/>
      <c r="F2" s="67"/>
      <c r="G2" s="67"/>
    </row>
    <row r="3" spans="1:9" ht="31.5" customHeight="1" x14ac:dyDescent="0.25">
      <c r="A3" s="69" t="s">
        <v>128</v>
      </c>
      <c r="B3" s="69"/>
      <c r="C3" s="69"/>
      <c r="D3" s="69"/>
      <c r="E3" s="69"/>
      <c r="F3" s="69"/>
      <c r="G3" s="69"/>
    </row>
    <row r="4" spans="1:9" ht="15.75" customHeight="1" x14ac:dyDescent="0.25">
      <c r="A4" s="82"/>
      <c r="B4" s="82"/>
      <c r="C4" s="82"/>
      <c r="D4" s="82"/>
      <c r="E4" s="82"/>
      <c r="F4" s="82"/>
      <c r="G4" s="82"/>
    </row>
    <row r="5" spans="1:9" ht="15.75" customHeight="1" x14ac:dyDescent="0.25">
      <c r="A5" s="82" t="s">
        <v>43</v>
      </c>
      <c r="B5" s="82"/>
      <c r="C5" s="82"/>
      <c r="D5" s="82"/>
      <c r="E5" s="82"/>
      <c r="F5" s="82"/>
      <c r="G5" s="82"/>
    </row>
    <row r="6" spans="1:9" ht="15.75" customHeight="1" x14ac:dyDescent="0.25">
      <c r="A6" s="24"/>
      <c r="B6" s="24"/>
      <c r="C6" s="24"/>
      <c r="D6" s="24"/>
      <c r="E6" s="24"/>
      <c r="F6" s="86" t="s">
        <v>0</v>
      </c>
      <c r="G6" s="86"/>
    </row>
    <row r="7" spans="1:9" ht="15.75" customHeight="1" x14ac:dyDescent="0.25">
      <c r="A7" s="83" t="s">
        <v>52</v>
      </c>
      <c r="B7" s="83"/>
      <c r="C7" s="83"/>
      <c r="D7" s="83"/>
      <c r="E7" s="83"/>
      <c r="F7" s="84" t="s">
        <v>53</v>
      </c>
      <c r="G7" s="87" t="s">
        <v>135</v>
      </c>
      <c r="H7" s="89" t="s">
        <v>133</v>
      </c>
      <c r="I7" s="89" t="s">
        <v>134</v>
      </c>
    </row>
    <row r="8" spans="1:9" s="23" customFormat="1" ht="15.75" customHeight="1" x14ac:dyDescent="0.25">
      <c r="A8" s="83"/>
      <c r="B8" s="83"/>
      <c r="C8" s="83"/>
      <c r="D8" s="83"/>
      <c r="E8" s="83"/>
      <c r="F8" s="84"/>
      <c r="G8" s="87"/>
      <c r="H8" s="89"/>
      <c r="I8" s="89"/>
    </row>
    <row r="9" spans="1:9" ht="15.75" customHeight="1" x14ac:dyDescent="0.25">
      <c r="A9" s="9" t="s">
        <v>118</v>
      </c>
      <c r="B9" s="16"/>
      <c r="C9" s="16"/>
      <c r="D9" s="16"/>
      <c r="E9" s="16"/>
      <c r="F9" s="49">
        <v>6</v>
      </c>
      <c r="G9" s="56">
        <f>G10+G21+G27</f>
        <v>31102000</v>
      </c>
      <c r="H9" s="59">
        <f>H10+H21+H27+H50</f>
        <v>30658226</v>
      </c>
      <c r="I9" s="59">
        <f>I10+I21+I27</f>
        <v>38830900</v>
      </c>
    </row>
    <row r="10" spans="1:9" ht="15.75" customHeight="1" x14ac:dyDescent="0.25">
      <c r="A10" s="31" t="s">
        <v>23</v>
      </c>
      <c r="B10" s="43"/>
      <c r="C10" s="43" t="s">
        <v>54</v>
      </c>
      <c r="D10" s="43"/>
      <c r="E10" s="43"/>
      <c r="F10" s="39"/>
      <c r="G10" s="57">
        <f>G11+G19</f>
        <v>20292000</v>
      </c>
      <c r="H10" s="57">
        <f>H11+H19</f>
        <v>20263301</v>
      </c>
      <c r="I10" s="60">
        <f>I11+I19</f>
        <v>27117900</v>
      </c>
    </row>
    <row r="11" spans="1:9" ht="15.75" customHeight="1" x14ac:dyDescent="0.25">
      <c r="A11" s="44"/>
      <c r="B11" s="43" t="s">
        <v>55</v>
      </c>
      <c r="C11" s="43"/>
      <c r="D11" s="43" t="s">
        <v>56</v>
      </c>
      <c r="E11" s="43"/>
      <c r="F11" s="39"/>
      <c r="G11" s="57">
        <f>G12+G13+G16+G17+G18</f>
        <v>20092000</v>
      </c>
      <c r="H11" s="57">
        <f>H12+H13+H16+H17+H18</f>
        <v>20128301</v>
      </c>
      <c r="I11" s="60">
        <f>I12+I13+I14+I15+I16+I17+I18</f>
        <v>27117900</v>
      </c>
    </row>
    <row r="12" spans="1:9" ht="15.75" customHeight="1" x14ac:dyDescent="0.25">
      <c r="A12" s="28"/>
      <c r="B12" s="39"/>
      <c r="C12" s="39" t="s">
        <v>57</v>
      </c>
      <c r="D12" s="39" t="s">
        <v>58</v>
      </c>
      <c r="E12" s="39"/>
      <c r="F12" s="39"/>
      <c r="G12" s="58">
        <v>18761000</v>
      </c>
      <c r="H12" s="37">
        <v>18807591</v>
      </c>
      <c r="I12" s="37">
        <v>19847300</v>
      </c>
    </row>
    <row r="13" spans="1:9" ht="15.75" customHeight="1" x14ac:dyDescent="0.25">
      <c r="A13" s="28"/>
      <c r="B13" s="39"/>
      <c r="C13" s="39" t="s">
        <v>96</v>
      </c>
      <c r="D13" s="39" t="s">
        <v>97</v>
      </c>
      <c r="E13" s="39"/>
      <c r="F13" s="39"/>
      <c r="G13" s="58">
        <v>500000</v>
      </c>
      <c r="H13" s="37">
        <v>550000</v>
      </c>
      <c r="I13" s="37">
        <v>500000</v>
      </c>
    </row>
    <row r="14" spans="1:9" ht="15.75" customHeight="1" x14ac:dyDescent="0.25">
      <c r="A14" s="28"/>
      <c r="B14" s="39"/>
      <c r="C14" s="39" t="s">
        <v>138</v>
      </c>
      <c r="D14" s="39" t="s">
        <v>139</v>
      </c>
      <c r="E14" s="39"/>
      <c r="F14" s="39"/>
      <c r="G14" s="58">
        <v>0</v>
      </c>
      <c r="H14" s="37">
        <v>0</v>
      </c>
      <c r="I14" s="37">
        <v>1500000</v>
      </c>
    </row>
    <row r="15" spans="1:9" ht="15.75" customHeight="1" x14ac:dyDescent="0.25">
      <c r="A15" s="28"/>
      <c r="B15" s="39"/>
      <c r="C15" s="39" t="s">
        <v>136</v>
      </c>
      <c r="D15" s="39" t="s">
        <v>137</v>
      </c>
      <c r="E15" s="39"/>
      <c r="F15" s="39"/>
      <c r="G15" s="58">
        <v>0</v>
      </c>
      <c r="H15" s="37">
        <v>0</v>
      </c>
      <c r="I15" s="37">
        <v>4439600</v>
      </c>
    </row>
    <row r="16" spans="1:9" ht="15.75" customHeight="1" x14ac:dyDescent="0.25">
      <c r="A16" s="44"/>
      <c r="B16" s="39"/>
      <c r="C16" s="39" t="s">
        <v>59</v>
      </c>
      <c r="D16" s="39" t="s">
        <v>60</v>
      </c>
      <c r="E16" s="39"/>
      <c r="F16" s="39"/>
      <c r="G16" s="58">
        <v>576000</v>
      </c>
      <c r="H16" s="37">
        <v>576000</v>
      </c>
      <c r="I16" s="37">
        <v>576000</v>
      </c>
    </row>
    <row r="17" spans="1:9" ht="15.75" customHeight="1" x14ac:dyDescent="0.25">
      <c r="A17" s="44"/>
      <c r="B17" s="39"/>
      <c r="C17" s="44" t="s">
        <v>98</v>
      </c>
      <c r="D17" s="39" t="s">
        <v>99</v>
      </c>
      <c r="E17" s="39"/>
      <c r="F17" s="39"/>
      <c r="G17" s="58">
        <v>220000</v>
      </c>
      <c r="H17" s="62">
        <v>194710</v>
      </c>
      <c r="I17" s="37">
        <v>220000</v>
      </c>
    </row>
    <row r="18" spans="1:9" ht="15.75" customHeight="1" x14ac:dyDescent="0.25">
      <c r="A18" s="44"/>
      <c r="B18" s="39"/>
      <c r="C18" s="44" t="s">
        <v>109</v>
      </c>
      <c r="D18" s="39" t="s">
        <v>110</v>
      </c>
      <c r="E18" s="39"/>
      <c r="F18" s="39"/>
      <c r="G18" s="58">
        <v>35000</v>
      </c>
      <c r="H18" s="62">
        <v>0</v>
      </c>
      <c r="I18" s="37">
        <v>35000</v>
      </c>
    </row>
    <row r="19" spans="1:9" ht="15.75" customHeight="1" x14ac:dyDescent="0.25">
      <c r="A19" s="44"/>
      <c r="B19" s="43" t="s">
        <v>61</v>
      </c>
      <c r="C19" s="44"/>
      <c r="D19" s="43" t="s">
        <v>62</v>
      </c>
      <c r="E19" s="39"/>
      <c r="F19" s="39"/>
      <c r="G19" s="57">
        <v>200000</v>
      </c>
      <c r="H19" s="60">
        <f>H20</f>
        <v>135000</v>
      </c>
      <c r="I19" s="60">
        <f>I20</f>
        <v>0</v>
      </c>
    </row>
    <row r="20" spans="1:9" ht="15.75" customHeight="1" x14ac:dyDescent="0.25">
      <c r="A20" s="44"/>
      <c r="B20" s="39"/>
      <c r="C20" s="44" t="s">
        <v>63</v>
      </c>
      <c r="D20" s="39" t="s">
        <v>64</v>
      </c>
      <c r="E20" s="39"/>
      <c r="F20" s="39"/>
      <c r="G20" s="58">
        <v>200000</v>
      </c>
      <c r="H20" s="62">
        <v>135000</v>
      </c>
      <c r="I20" s="62"/>
    </row>
    <row r="21" spans="1:9" ht="15.75" customHeight="1" x14ac:dyDescent="0.25">
      <c r="A21" s="31" t="s">
        <v>25</v>
      </c>
      <c r="B21" s="43"/>
      <c r="C21" s="43" t="s">
        <v>65</v>
      </c>
      <c r="D21" s="46"/>
      <c r="E21" s="46"/>
      <c r="F21" s="39"/>
      <c r="G21" s="57">
        <f>SUM(G22:G25)</f>
        <v>5474000</v>
      </c>
      <c r="H21" s="60">
        <f>SUM(H22:H25)</f>
        <v>5555658</v>
      </c>
      <c r="I21" s="60">
        <f>SUM(I22:I25)</f>
        <v>6003000</v>
      </c>
    </row>
    <row r="22" spans="1:9" ht="15.75" customHeight="1" x14ac:dyDescent="0.25">
      <c r="A22" s="44"/>
      <c r="B22" s="39"/>
      <c r="C22" s="39"/>
      <c r="D22" s="45" t="s">
        <v>66</v>
      </c>
      <c r="E22" s="39"/>
      <c r="F22" s="39"/>
      <c r="G22" s="58">
        <v>5254000</v>
      </c>
      <c r="H22" s="62">
        <v>5350810</v>
      </c>
      <c r="I22" s="62">
        <v>5783000</v>
      </c>
    </row>
    <row r="23" spans="1:9" ht="15.75" customHeight="1" x14ac:dyDescent="0.25">
      <c r="A23" s="44"/>
      <c r="B23" s="39"/>
      <c r="C23" s="39"/>
      <c r="D23" s="45" t="s">
        <v>67</v>
      </c>
      <c r="E23" s="39"/>
      <c r="F23" s="39"/>
      <c r="G23" s="58">
        <v>100000</v>
      </c>
      <c r="H23" s="62">
        <v>95976</v>
      </c>
      <c r="I23" s="62">
        <v>100000</v>
      </c>
    </row>
    <row r="24" spans="1:9" ht="15.75" customHeight="1" x14ac:dyDescent="0.25">
      <c r="A24" s="44"/>
      <c r="B24" s="39"/>
      <c r="C24" s="39"/>
      <c r="D24" s="45" t="s">
        <v>100</v>
      </c>
      <c r="E24" s="39"/>
      <c r="F24" s="39"/>
      <c r="G24" s="58">
        <v>0</v>
      </c>
      <c r="H24" s="62">
        <v>6056</v>
      </c>
      <c r="I24" s="62">
        <v>0</v>
      </c>
    </row>
    <row r="25" spans="1:9" ht="15.75" customHeight="1" x14ac:dyDescent="0.25">
      <c r="A25" s="44"/>
      <c r="B25" s="39"/>
      <c r="C25" s="39"/>
      <c r="D25" s="45" t="s">
        <v>68</v>
      </c>
      <c r="E25" s="39"/>
      <c r="F25" s="39"/>
      <c r="G25" s="58">
        <v>120000</v>
      </c>
      <c r="H25" s="62">
        <v>102816</v>
      </c>
      <c r="I25" s="62">
        <v>120000</v>
      </c>
    </row>
    <row r="26" spans="1:9" ht="15.75" customHeight="1" x14ac:dyDescent="0.25">
      <c r="A26" s="44"/>
      <c r="B26" s="39"/>
      <c r="C26" s="39"/>
      <c r="D26" s="39"/>
      <c r="E26" s="39"/>
      <c r="F26" s="39"/>
      <c r="G26" s="58"/>
      <c r="H26" s="62"/>
      <c r="I26" s="62"/>
    </row>
    <row r="27" spans="1:9" ht="15.75" customHeight="1" x14ac:dyDescent="0.25">
      <c r="A27" s="31" t="s">
        <v>27</v>
      </c>
      <c r="B27" s="43"/>
      <c r="C27" s="43" t="s">
        <v>28</v>
      </c>
      <c r="D27" s="43"/>
      <c r="E27" s="43"/>
      <c r="F27" s="39"/>
      <c r="G27" s="57">
        <f>G28+G33+G37+G47</f>
        <v>5336000</v>
      </c>
      <c r="H27" s="60">
        <f>H28+H33+H37+H47</f>
        <v>4704268</v>
      </c>
      <c r="I27" s="60">
        <f>I28+I33+I37+I47</f>
        <v>5710000</v>
      </c>
    </row>
    <row r="28" spans="1:9" ht="15.75" customHeight="1" x14ac:dyDescent="0.25">
      <c r="A28" s="47"/>
      <c r="B28" s="43" t="s">
        <v>69</v>
      </c>
      <c r="C28" s="45"/>
      <c r="D28" s="43" t="s">
        <v>70</v>
      </c>
      <c r="E28" s="47"/>
      <c r="F28" s="39"/>
      <c r="G28" s="57">
        <f>G29+G31</f>
        <v>590000</v>
      </c>
      <c r="H28" s="60">
        <f>H29+H31</f>
        <v>359309</v>
      </c>
      <c r="I28" s="60">
        <f>I29+I31</f>
        <v>600000</v>
      </c>
    </row>
    <row r="29" spans="1:9" ht="15.75" customHeight="1" x14ac:dyDescent="0.25">
      <c r="A29" s="47"/>
      <c r="B29" s="43"/>
      <c r="C29" s="39" t="s">
        <v>71</v>
      </c>
      <c r="D29" s="39" t="s">
        <v>111</v>
      </c>
      <c r="E29" s="44"/>
      <c r="F29" s="39"/>
      <c r="G29" s="58">
        <f>G30</f>
        <v>500000</v>
      </c>
      <c r="H29" s="58">
        <f>H30</f>
        <v>192800</v>
      </c>
      <c r="I29" s="58">
        <f>I30</f>
        <v>500000</v>
      </c>
    </row>
    <row r="30" spans="1:9" ht="15.75" customHeight="1" x14ac:dyDescent="0.25">
      <c r="A30" s="47"/>
      <c r="B30" s="43"/>
      <c r="C30" s="45"/>
      <c r="D30" s="43"/>
      <c r="E30" s="47" t="s">
        <v>112</v>
      </c>
      <c r="F30" s="39"/>
      <c r="G30" s="58">
        <v>500000</v>
      </c>
      <c r="H30" s="62">
        <v>192800</v>
      </c>
      <c r="I30" s="62">
        <v>500000</v>
      </c>
    </row>
    <row r="31" spans="1:9" ht="15.75" customHeight="1" x14ac:dyDescent="0.25">
      <c r="A31" s="44"/>
      <c r="B31" s="39"/>
      <c r="C31" s="39" t="s">
        <v>72</v>
      </c>
      <c r="D31" s="39" t="s">
        <v>73</v>
      </c>
      <c r="E31" s="39"/>
      <c r="F31" s="39"/>
      <c r="G31" s="58">
        <f>G32</f>
        <v>90000</v>
      </c>
      <c r="H31" s="58">
        <f>H32</f>
        <v>166509</v>
      </c>
      <c r="I31" s="58">
        <f>I32</f>
        <v>100000</v>
      </c>
    </row>
    <row r="32" spans="1:9" ht="15.75" customHeight="1" x14ac:dyDescent="0.25">
      <c r="A32" s="31"/>
      <c r="B32" s="43"/>
      <c r="C32" s="43"/>
      <c r="D32" s="43"/>
      <c r="E32" s="45" t="s">
        <v>74</v>
      </c>
      <c r="F32" s="39"/>
      <c r="G32" s="58">
        <v>90000</v>
      </c>
      <c r="H32" s="62">
        <v>166509</v>
      </c>
      <c r="I32" s="62">
        <v>100000</v>
      </c>
    </row>
    <row r="33" spans="1:9" ht="15.75" customHeight="1" x14ac:dyDescent="0.25">
      <c r="A33" s="47"/>
      <c r="B33" s="43" t="s">
        <v>75</v>
      </c>
      <c r="C33" s="45"/>
      <c r="D33" s="43" t="s">
        <v>76</v>
      </c>
      <c r="E33" s="45"/>
      <c r="F33" s="39"/>
      <c r="G33" s="57">
        <f>G35+G36</f>
        <v>166000</v>
      </c>
      <c r="H33" s="60">
        <f>H35+H36</f>
        <v>168506</v>
      </c>
      <c r="I33" s="60">
        <f>I35+I36</f>
        <v>170000</v>
      </c>
    </row>
    <row r="34" spans="1:9" ht="15.75" customHeight="1" x14ac:dyDescent="0.25">
      <c r="A34" s="44"/>
      <c r="B34" s="39"/>
      <c r="C34" s="39" t="s">
        <v>77</v>
      </c>
      <c r="D34" s="39" t="s">
        <v>78</v>
      </c>
      <c r="E34" s="39"/>
      <c r="F34" s="39"/>
      <c r="G34" s="58">
        <f>G35+G36</f>
        <v>166000</v>
      </c>
      <c r="H34" s="58">
        <f>H35+H36</f>
        <v>168506</v>
      </c>
      <c r="I34" s="58">
        <f>I35+I36</f>
        <v>170000</v>
      </c>
    </row>
    <row r="35" spans="1:9" ht="15.75" customHeight="1" x14ac:dyDescent="0.25">
      <c r="A35" s="44"/>
      <c r="B35" s="39"/>
      <c r="C35" s="39"/>
      <c r="D35" s="39"/>
      <c r="E35" s="45" t="s">
        <v>113</v>
      </c>
      <c r="F35" s="39"/>
      <c r="G35" s="58">
        <v>36000</v>
      </c>
      <c r="H35" s="62">
        <v>36948</v>
      </c>
      <c r="I35" s="62">
        <v>40000</v>
      </c>
    </row>
    <row r="36" spans="1:9" ht="15.75" customHeight="1" x14ac:dyDescent="0.25">
      <c r="A36" s="44"/>
      <c r="B36" s="39"/>
      <c r="C36" s="39"/>
      <c r="D36" s="39"/>
      <c r="E36" s="45" t="s">
        <v>79</v>
      </c>
      <c r="F36" s="39"/>
      <c r="G36" s="58">
        <v>130000</v>
      </c>
      <c r="H36" s="62">
        <v>131558</v>
      </c>
      <c r="I36" s="62">
        <v>130000</v>
      </c>
    </row>
    <row r="37" spans="1:9" ht="15.75" customHeight="1" x14ac:dyDescent="0.25">
      <c r="A37" s="47"/>
      <c r="B37" s="43" t="s">
        <v>80</v>
      </c>
      <c r="C37" s="45"/>
      <c r="D37" s="43" t="s">
        <v>81</v>
      </c>
      <c r="E37" s="45"/>
      <c r="F37" s="39"/>
      <c r="G37" s="57">
        <f>G38+G42+G43</f>
        <v>3480000</v>
      </c>
      <c r="H37" s="60">
        <f>H38+H42+H43+H46</f>
        <v>3269087</v>
      </c>
      <c r="I37" s="60">
        <f>I38+I42+I43</f>
        <v>3740000</v>
      </c>
    </row>
    <row r="38" spans="1:9" ht="15.75" customHeight="1" x14ac:dyDescent="0.25">
      <c r="A38" s="44"/>
      <c r="B38" s="39"/>
      <c r="C38" s="39" t="s">
        <v>82</v>
      </c>
      <c r="D38" s="39" t="s">
        <v>83</v>
      </c>
      <c r="E38" s="39"/>
      <c r="F38" s="39"/>
      <c r="G38" s="58">
        <f>SUM(G39:G41)</f>
        <v>730000</v>
      </c>
      <c r="H38" s="58">
        <f>SUM(H39:H41)</f>
        <v>683799</v>
      </c>
      <c r="I38" s="58">
        <f>SUM(I39:I41)</f>
        <v>840000</v>
      </c>
    </row>
    <row r="39" spans="1:9" ht="15.75" customHeight="1" x14ac:dyDescent="0.25">
      <c r="A39" s="44"/>
      <c r="B39" s="39"/>
      <c r="C39" s="39"/>
      <c r="D39" s="39"/>
      <c r="E39" s="45" t="s">
        <v>84</v>
      </c>
      <c r="F39" s="39"/>
      <c r="G39" s="58">
        <v>80000</v>
      </c>
      <c r="H39" s="62">
        <v>80317</v>
      </c>
      <c r="I39" s="62">
        <v>90000</v>
      </c>
    </row>
    <row r="40" spans="1:9" ht="15.75" customHeight="1" x14ac:dyDescent="0.25">
      <c r="A40" s="44"/>
      <c r="B40" s="39"/>
      <c r="C40" s="39"/>
      <c r="D40" s="39"/>
      <c r="E40" s="45" t="s">
        <v>85</v>
      </c>
      <c r="F40" s="39"/>
      <c r="G40" s="58">
        <v>500000</v>
      </c>
      <c r="H40" s="62">
        <v>484237</v>
      </c>
      <c r="I40" s="62">
        <v>600000</v>
      </c>
    </row>
    <row r="41" spans="1:9" ht="15.75" customHeight="1" x14ac:dyDescent="0.25">
      <c r="A41" s="44"/>
      <c r="B41" s="39"/>
      <c r="C41" s="39"/>
      <c r="D41" s="39"/>
      <c r="E41" s="45" t="s">
        <v>86</v>
      </c>
      <c r="F41" s="39"/>
      <c r="G41" s="58">
        <v>150000</v>
      </c>
      <c r="H41" s="62">
        <v>119245</v>
      </c>
      <c r="I41" s="62">
        <v>150000</v>
      </c>
    </row>
    <row r="42" spans="1:9" ht="15.75" customHeight="1" x14ac:dyDescent="0.25">
      <c r="A42" s="44"/>
      <c r="B42" s="39"/>
      <c r="C42" s="39" t="s">
        <v>87</v>
      </c>
      <c r="D42" s="39" t="s">
        <v>88</v>
      </c>
      <c r="E42" s="39"/>
      <c r="F42" s="39"/>
      <c r="G42" s="58">
        <v>300000</v>
      </c>
      <c r="H42" s="62">
        <v>222190</v>
      </c>
      <c r="I42" s="62">
        <v>400000</v>
      </c>
    </row>
    <row r="43" spans="1:9" ht="15.75" customHeight="1" x14ac:dyDescent="0.25">
      <c r="A43" s="44"/>
      <c r="B43" s="39"/>
      <c r="C43" s="39" t="s">
        <v>89</v>
      </c>
      <c r="D43" s="39" t="s">
        <v>90</v>
      </c>
      <c r="E43" s="39"/>
      <c r="F43" s="39"/>
      <c r="G43" s="58">
        <f>SUM(G44:G45)</f>
        <v>2450000</v>
      </c>
      <c r="H43" s="58">
        <f>SUM(H44:H45)</f>
        <v>2360433</v>
      </c>
      <c r="I43" s="58">
        <f>SUM(I44:I45)</f>
        <v>2500000</v>
      </c>
    </row>
    <row r="44" spans="1:9" ht="15.75" customHeight="1" x14ac:dyDescent="0.25">
      <c r="A44" s="44"/>
      <c r="B44" s="39"/>
      <c r="C44" s="39"/>
      <c r="D44" s="39"/>
      <c r="E44" s="45" t="s">
        <v>114</v>
      </c>
      <c r="F44" s="39"/>
      <c r="G44" s="58">
        <v>2300000</v>
      </c>
      <c r="H44" s="62">
        <v>2159468</v>
      </c>
      <c r="I44" s="62">
        <v>2300000</v>
      </c>
    </row>
    <row r="45" spans="1:9" ht="15.75" customHeight="1" x14ac:dyDescent="0.25">
      <c r="A45" s="44"/>
      <c r="B45" s="39"/>
      <c r="C45" s="39"/>
      <c r="D45" s="39"/>
      <c r="E45" s="45" t="s">
        <v>91</v>
      </c>
      <c r="F45" s="39"/>
      <c r="G45" s="58">
        <v>150000</v>
      </c>
      <c r="H45" s="62">
        <v>200965</v>
      </c>
      <c r="I45" s="62">
        <v>200000</v>
      </c>
    </row>
    <row r="46" spans="1:9" ht="15.75" customHeight="1" x14ac:dyDescent="0.25">
      <c r="A46" s="44"/>
      <c r="B46" s="39"/>
      <c r="C46" s="39" t="s">
        <v>140</v>
      </c>
      <c r="D46" s="39" t="s">
        <v>141</v>
      </c>
      <c r="E46" s="45"/>
      <c r="F46" s="39"/>
      <c r="G46" s="58">
        <v>0</v>
      </c>
      <c r="H46" s="62">
        <v>2665</v>
      </c>
      <c r="I46" s="62">
        <v>10000</v>
      </c>
    </row>
    <row r="47" spans="1:9" ht="15.75" customHeight="1" x14ac:dyDescent="0.25">
      <c r="A47" s="47"/>
      <c r="B47" s="43" t="s">
        <v>92</v>
      </c>
      <c r="C47" s="45"/>
      <c r="D47" s="43" t="s">
        <v>93</v>
      </c>
      <c r="E47" s="45"/>
      <c r="F47" s="39"/>
      <c r="G47" s="57">
        <f>SUM(G48)</f>
        <v>1100000</v>
      </c>
      <c r="H47" s="60">
        <f>SUM(H48+H49)</f>
        <v>907366</v>
      </c>
      <c r="I47" s="60">
        <f>SUM(I48)</f>
        <v>1200000</v>
      </c>
    </row>
    <row r="48" spans="1:9" ht="15.75" customHeight="1" x14ac:dyDescent="0.25">
      <c r="A48" s="44"/>
      <c r="B48" s="39"/>
      <c r="C48" s="39" t="s">
        <v>94</v>
      </c>
      <c r="D48" s="39" t="s">
        <v>95</v>
      </c>
      <c r="E48" s="39"/>
      <c r="F48" s="39"/>
      <c r="G48" s="58">
        <v>1100000</v>
      </c>
      <c r="H48" s="62">
        <v>896430</v>
      </c>
      <c r="I48" s="62">
        <v>1200000</v>
      </c>
    </row>
    <row r="49" spans="1:9" ht="15.75" customHeight="1" x14ac:dyDescent="0.25">
      <c r="A49" s="44"/>
      <c r="B49" s="39"/>
      <c r="C49" s="39" t="s">
        <v>142</v>
      </c>
      <c r="D49" s="39" t="s">
        <v>143</v>
      </c>
      <c r="E49" s="39"/>
      <c r="F49" s="39"/>
      <c r="G49" s="58">
        <v>0</v>
      </c>
      <c r="H49" s="62">
        <v>10936</v>
      </c>
      <c r="I49" s="62">
        <v>20000</v>
      </c>
    </row>
    <row r="50" spans="1:9" ht="15.75" customHeight="1" x14ac:dyDescent="0.25">
      <c r="A50" s="31" t="s">
        <v>34</v>
      </c>
      <c r="B50" s="43"/>
      <c r="C50" s="43" t="s">
        <v>35</v>
      </c>
      <c r="D50" s="43"/>
      <c r="E50" s="43"/>
      <c r="F50" s="43"/>
      <c r="G50" s="57"/>
      <c r="H50" s="63">
        <f>H51+H52</f>
        <v>134999</v>
      </c>
      <c r="I50" s="63"/>
    </row>
    <row r="51" spans="1:9" ht="15.75" customHeight="1" x14ac:dyDescent="0.25">
      <c r="A51" s="31"/>
      <c r="B51" s="43"/>
      <c r="C51" s="39" t="s">
        <v>144</v>
      </c>
      <c r="D51" s="39" t="s">
        <v>145</v>
      </c>
      <c r="E51" s="39"/>
      <c r="F51" s="39"/>
      <c r="G51" s="58"/>
      <c r="H51" s="62">
        <v>106298</v>
      </c>
      <c r="I51" s="62"/>
    </row>
    <row r="52" spans="1:9" ht="15.75" customHeight="1" x14ac:dyDescent="0.25">
      <c r="A52" s="44"/>
      <c r="B52" s="39"/>
      <c r="C52" s="39" t="s">
        <v>146</v>
      </c>
      <c r="D52" s="39" t="s">
        <v>147</v>
      </c>
      <c r="E52" s="39"/>
      <c r="F52" s="39"/>
      <c r="G52" s="58"/>
      <c r="H52" s="62">
        <v>28701</v>
      </c>
      <c r="I52" s="62"/>
    </row>
    <row r="53" spans="1:9" ht="15.75" customHeight="1" x14ac:dyDescent="0.25">
      <c r="A53" s="9" t="s">
        <v>132</v>
      </c>
      <c r="B53" s="16"/>
      <c r="C53" s="16"/>
      <c r="D53" s="16"/>
      <c r="E53" s="40"/>
      <c r="F53" s="49"/>
      <c r="G53" s="56">
        <f>G54+G56</f>
        <v>4177000</v>
      </c>
      <c r="H53" s="59">
        <f>H54+H56</f>
        <v>4114636</v>
      </c>
      <c r="I53" s="59">
        <f>I54+I56</f>
        <v>0</v>
      </c>
    </row>
    <row r="54" spans="1:9" ht="15.75" customHeight="1" x14ac:dyDescent="0.25">
      <c r="A54" s="47"/>
      <c r="B54" s="43" t="s">
        <v>80</v>
      </c>
      <c r="C54" s="48"/>
      <c r="D54" s="43" t="s">
        <v>81</v>
      </c>
      <c r="E54" s="48"/>
      <c r="F54" s="39"/>
      <c r="G54" s="57">
        <f>G55</f>
        <v>3290000</v>
      </c>
      <c r="H54" s="60">
        <f>H55</f>
        <v>3239872</v>
      </c>
      <c r="I54" s="60">
        <f>I55</f>
        <v>0</v>
      </c>
    </row>
    <row r="55" spans="1:9" ht="15.75" customHeight="1" x14ac:dyDescent="0.25">
      <c r="A55" s="44"/>
      <c r="B55" s="39"/>
      <c r="C55" s="39" t="s">
        <v>115</v>
      </c>
      <c r="D55" s="39" t="s">
        <v>116</v>
      </c>
      <c r="E55" s="39"/>
      <c r="F55" s="39"/>
      <c r="G55" s="58">
        <v>3290000</v>
      </c>
      <c r="H55" s="62">
        <v>3239872</v>
      </c>
      <c r="I55" s="62"/>
    </row>
    <row r="56" spans="1:9" ht="15.75" customHeight="1" x14ac:dyDescent="0.25">
      <c r="A56" s="47"/>
      <c r="B56" s="43" t="s">
        <v>92</v>
      </c>
      <c r="C56" s="48"/>
      <c r="D56" s="43" t="s">
        <v>93</v>
      </c>
      <c r="E56" s="48"/>
      <c r="F56" s="39"/>
      <c r="G56" s="57">
        <f>SUM(G57:G57)</f>
        <v>887000</v>
      </c>
      <c r="H56" s="60">
        <f>SUM(H57:H57)</f>
        <v>874764</v>
      </c>
      <c r="I56" s="60">
        <f>SUM(I57:I57)</f>
        <v>0</v>
      </c>
    </row>
    <row r="57" spans="1:9" ht="15.75" customHeight="1" x14ac:dyDescent="0.25">
      <c r="A57" s="44"/>
      <c r="B57" s="39"/>
      <c r="C57" s="39" t="s">
        <v>94</v>
      </c>
      <c r="D57" s="39" t="s">
        <v>95</v>
      </c>
      <c r="E57" s="39"/>
      <c r="F57" s="39"/>
      <c r="G57" s="58">
        <v>887000</v>
      </c>
      <c r="H57" s="62">
        <v>874764</v>
      </c>
      <c r="I57" s="62"/>
    </row>
    <row r="58" spans="1:9" ht="15.75" customHeight="1" x14ac:dyDescent="0.25">
      <c r="A58" s="19"/>
      <c r="B58" s="13"/>
      <c r="C58" s="16" t="s">
        <v>103</v>
      </c>
      <c r="D58" s="16"/>
      <c r="E58" s="16"/>
      <c r="F58" s="49"/>
      <c r="G58" s="56">
        <f>G53+G9</f>
        <v>35279000</v>
      </c>
      <c r="H58" s="59">
        <f>H53+H9</f>
        <v>34772862</v>
      </c>
      <c r="I58" s="59">
        <f>I53+I9</f>
        <v>38830900</v>
      </c>
    </row>
    <row r="59" spans="1:9" ht="15.75" customHeight="1" x14ac:dyDescent="0.25">
      <c r="A59" s="44"/>
      <c r="B59" s="39"/>
      <c r="C59" s="43"/>
      <c r="D59" s="43"/>
      <c r="E59" s="43"/>
      <c r="F59" s="50"/>
      <c r="G59" s="57"/>
      <c r="H59" s="62"/>
      <c r="I59" s="62"/>
    </row>
    <row r="60" spans="1:9" ht="15.75" customHeight="1" x14ac:dyDescent="0.25">
      <c r="A60" s="31" t="s">
        <v>23</v>
      </c>
      <c r="B60" s="43"/>
      <c r="C60" s="43" t="s">
        <v>54</v>
      </c>
      <c r="D60" s="43"/>
      <c r="E60" s="43"/>
      <c r="F60" s="39"/>
      <c r="G60" s="58">
        <f>G10</f>
        <v>20292000</v>
      </c>
      <c r="H60" s="61">
        <f>H10</f>
        <v>20263301</v>
      </c>
      <c r="I60" s="61">
        <f>I10</f>
        <v>27117900</v>
      </c>
    </row>
    <row r="61" spans="1:9" ht="15.75" customHeight="1" x14ac:dyDescent="0.25">
      <c r="A61" s="31" t="s">
        <v>25</v>
      </c>
      <c r="B61" s="43"/>
      <c r="C61" s="43" t="s">
        <v>65</v>
      </c>
      <c r="D61" s="46"/>
      <c r="E61" s="46"/>
      <c r="F61" s="39"/>
      <c r="G61" s="58">
        <f>G21</f>
        <v>5474000</v>
      </c>
      <c r="H61" s="61">
        <f>H21</f>
        <v>5555658</v>
      </c>
      <c r="I61" s="61">
        <f>I21</f>
        <v>6003000</v>
      </c>
    </row>
    <row r="62" spans="1:9" ht="15.75" customHeight="1" x14ac:dyDescent="0.25">
      <c r="A62" s="31" t="s">
        <v>27</v>
      </c>
      <c r="B62" s="43"/>
      <c r="C62" s="43" t="s">
        <v>28</v>
      </c>
      <c r="D62" s="43"/>
      <c r="E62" s="43"/>
      <c r="F62" s="39"/>
      <c r="G62" s="58">
        <f>G27+G53</f>
        <v>9513000</v>
      </c>
      <c r="H62" s="61">
        <f>H27+H53</f>
        <v>8818904</v>
      </c>
      <c r="I62" s="61">
        <f>I27+I53</f>
        <v>5710000</v>
      </c>
    </row>
    <row r="63" spans="1:9" ht="15.75" customHeight="1" x14ac:dyDescent="0.25">
      <c r="A63" s="31" t="s">
        <v>29</v>
      </c>
      <c r="B63" s="39"/>
      <c r="C63" s="43" t="s">
        <v>102</v>
      </c>
      <c r="D63" s="43"/>
      <c r="E63" s="43"/>
      <c r="F63" s="39"/>
      <c r="G63" s="58"/>
      <c r="H63" s="62"/>
      <c r="I63" s="62"/>
    </row>
    <row r="64" spans="1:9" ht="15.75" customHeight="1" x14ac:dyDescent="0.25">
      <c r="A64" s="31" t="s">
        <v>31</v>
      </c>
      <c r="B64" s="43"/>
      <c r="C64" s="43" t="s">
        <v>32</v>
      </c>
      <c r="D64" s="43"/>
      <c r="E64" s="43"/>
      <c r="F64" s="51"/>
      <c r="G64" s="58"/>
      <c r="H64" s="62"/>
      <c r="I64" s="62"/>
    </row>
    <row r="65" spans="1:9" ht="15.75" customHeight="1" x14ac:dyDescent="0.25">
      <c r="A65" s="31" t="s">
        <v>34</v>
      </c>
      <c r="B65" s="43"/>
      <c r="C65" s="85" t="s">
        <v>35</v>
      </c>
      <c r="D65" s="85"/>
      <c r="E65" s="85"/>
      <c r="F65" s="39"/>
      <c r="G65" s="58"/>
      <c r="H65" s="62">
        <f>H50</f>
        <v>134999</v>
      </c>
      <c r="I65" s="62"/>
    </row>
    <row r="66" spans="1:9" ht="15.75" customHeight="1" x14ac:dyDescent="0.25">
      <c r="A66" s="31" t="s">
        <v>36</v>
      </c>
      <c r="B66" s="43"/>
      <c r="C66" s="85" t="s">
        <v>104</v>
      </c>
      <c r="D66" s="85"/>
      <c r="E66" s="85"/>
      <c r="F66" s="39"/>
      <c r="G66" s="58"/>
      <c r="H66" s="62"/>
      <c r="I66" s="62"/>
    </row>
    <row r="67" spans="1:9" ht="15.75" customHeight="1" x14ac:dyDescent="0.25">
      <c r="A67" s="31" t="s">
        <v>38</v>
      </c>
      <c r="B67" s="43"/>
      <c r="C67" s="43" t="s">
        <v>39</v>
      </c>
      <c r="D67" s="43"/>
      <c r="E67" s="43"/>
      <c r="F67" s="51"/>
      <c r="G67" s="58"/>
      <c r="H67" s="62"/>
      <c r="I67" s="62"/>
    </row>
    <row r="68" spans="1:9" ht="15.75" customHeight="1" x14ac:dyDescent="0.25">
      <c r="A68" s="31" t="s">
        <v>41</v>
      </c>
      <c r="B68" s="43"/>
      <c r="C68" s="43" t="s">
        <v>40</v>
      </c>
      <c r="D68" s="43"/>
      <c r="E68" s="43"/>
      <c r="F68" s="39"/>
      <c r="G68" s="58"/>
      <c r="H68" s="62"/>
      <c r="I68" s="62"/>
    </row>
    <row r="69" spans="1:9" ht="15.75" customHeight="1" x14ac:dyDescent="0.25">
      <c r="A69" s="31"/>
      <c r="B69" s="43"/>
      <c r="C69" s="43" t="s">
        <v>103</v>
      </c>
      <c r="D69" s="43"/>
      <c r="E69" s="43"/>
      <c r="F69" s="43"/>
      <c r="G69" s="57">
        <f>SUM(G60:G68)</f>
        <v>35279000</v>
      </c>
      <c r="H69" s="60">
        <f>SUM(H60:H68)</f>
        <v>34772862</v>
      </c>
      <c r="I69" s="60">
        <f>SUM(I60:I68)</f>
        <v>38830900</v>
      </c>
    </row>
  </sheetData>
  <sheetProtection selectLockedCells="1" selectUnlockedCells="1"/>
  <mergeCells count="13">
    <mergeCell ref="A1:G1"/>
    <mergeCell ref="A2:G2"/>
    <mergeCell ref="A3:G3"/>
    <mergeCell ref="A4:G4"/>
    <mergeCell ref="I7:I8"/>
    <mergeCell ref="H7:H8"/>
    <mergeCell ref="C66:E66"/>
    <mergeCell ref="A5:G5"/>
    <mergeCell ref="F6:G6"/>
    <mergeCell ref="A7:E8"/>
    <mergeCell ref="F7:F8"/>
    <mergeCell ref="G7:G8"/>
    <mergeCell ref="C65:E65"/>
  </mergeCells>
  <phoneticPr fontId="0" type="noConversion"/>
  <pageMargins left="0.23622047244094491" right="0.23622047244094491" top="0.74803149606299213" bottom="0.74803149606299213" header="0.51181102362204722" footer="0.31496062992125984"/>
  <pageSetup paperSize="9" firstPageNumber="0" orientation="landscape" horizontalDpi="300" verticalDpi="300" r:id="rId1"/>
  <headerFooter alignWithMargins="0">
    <oddFooter>&amp;C&amp;P. oldal, összesen: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L22" sqref="L22"/>
    </sheetView>
  </sheetViews>
  <sheetFormatPr defaultRowHeight="15.75" x14ac:dyDescent="0.25"/>
  <cols>
    <col min="1" max="1" width="2" style="1" customWidth="1"/>
    <col min="2" max="2" width="2.140625" style="1" customWidth="1"/>
    <col min="3" max="3" width="1.42578125" style="1" customWidth="1"/>
    <col min="4" max="4" width="40" style="1" customWidth="1"/>
    <col min="5" max="6" width="9.140625" style="1"/>
    <col min="7" max="7" width="11.28515625" style="1" customWidth="1"/>
    <col min="8" max="8" width="9.5703125" style="1" customWidth="1"/>
    <col min="9" max="16384" width="9.140625" style="1"/>
  </cols>
  <sheetData>
    <row r="1" spans="1:8" x14ac:dyDescent="0.25">
      <c r="A1" s="90" t="s">
        <v>131</v>
      </c>
      <c r="B1" s="90"/>
      <c r="C1" s="90"/>
      <c r="D1" s="90"/>
      <c r="E1" s="90"/>
      <c r="F1" s="90"/>
      <c r="G1" s="90"/>
      <c r="H1" s="90"/>
    </row>
    <row r="2" spans="1:8" ht="16.5" x14ac:dyDescent="0.3">
      <c r="A2" s="52" t="s">
        <v>119</v>
      </c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ht="16.5" x14ac:dyDescent="0.3">
      <c r="A4" s="52" t="s">
        <v>103</v>
      </c>
      <c r="B4" s="52"/>
      <c r="C4" s="52"/>
      <c r="D4" s="52"/>
      <c r="E4" s="52"/>
      <c r="F4" s="52"/>
      <c r="G4" s="52">
        <v>38830900</v>
      </c>
      <c r="H4"/>
    </row>
    <row r="5" spans="1:8" ht="16.5" x14ac:dyDescent="0.3">
      <c r="A5" s="52" t="s">
        <v>120</v>
      </c>
      <c r="B5" s="52"/>
      <c r="C5" s="52"/>
      <c r="D5" s="52"/>
      <c r="E5" s="52"/>
      <c r="F5" s="52"/>
      <c r="G5" s="52"/>
      <c r="H5"/>
    </row>
    <row r="6" spans="1:8" ht="16.5" x14ac:dyDescent="0.3">
      <c r="A6" s="53" t="s">
        <v>101</v>
      </c>
      <c r="B6" s="53"/>
      <c r="C6" s="53"/>
      <c r="D6" s="53"/>
      <c r="E6" s="53"/>
      <c r="F6" s="53"/>
      <c r="G6" s="53">
        <v>-25844157</v>
      </c>
      <c r="H6"/>
    </row>
    <row r="7" spans="1:8" ht="16.5" x14ac:dyDescent="0.3">
      <c r="A7" s="54" t="s">
        <v>121</v>
      </c>
      <c r="B7" s="54"/>
      <c r="C7" s="54"/>
      <c r="D7" s="54"/>
      <c r="E7" s="54"/>
      <c r="F7" s="54"/>
      <c r="G7" s="54">
        <v>-2921000</v>
      </c>
      <c r="H7"/>
    </row>
    <row r="8" spans="1:8" ht="16.5" x14ac:dyDescent="0.3">
      <c r="A8" s="55" t="s">
        <v>122</v>
      </c>
      <c r="B8" s="52"/>
      <c r="C8" s="52"/>
      <c r="D8" s="52"/>
      <c r="E8" s="52"/>
      <c r="F8" s="52"/>
      <c r="G8" s="52">
        <f>SUM(G4:G7)</f>
        <v>10065743</v>
      </c>
      <c r="H8"/>
    </row>
    <row r="9" spans="1:8" ht="16.5" x14ac:dyDescent="0.3">
      <c r="A9" s="52"/>
      <c r="B9" s="52"/>
      <c r="C9" s="52"/>
      <c r="D9" s="52"/>
      <c r="E9" s="52"/>
      <c r="F9" s="52"/>
      <c r="G9" s="52"/>
      <c r="H9"/>
    </row>
    <row r="10" spans="1:8" ht="16.5" x14ac:dyDescent="0.3">
      <c r="A10" s="52" t="s">
        <v>123</v>
      </c>
      <c r="B10" s="52"/>
      <c r="C10" s="52"/>
      <c r="D10" s="52"/>
      <c r="E10" s="52">
        <f>G8/39</f>
        <v>258095.97435897434</v>
      </c>
      <c r="F10" s="52"/>
      <c r="G10" s="52"/>
      <c r="H10"/>
    </row>
    <row r="11" spans="1:8" ht="16.5" x14ac:dyDescent="0.3">
      <c r="A11" s="52"/>
      <c r="B11" s="52"/>
      <c r="C11" s="52"/>
      <c r="D11" s="52"/>
      <c r="E11" s="52"/>
      <c r="F11" s="52"/>
      <c r="G11" s="52"/>
      <c r="H11"/>
    </row>
    <row r="12" spans="1:8" ht="16.5" x14ac:dyDescent="0.3">
      <c r="A12" s="52" t="s">
        <v>124</v>
      </c>
      <c r="B12" s="52"/>
      <c r="C12" s="52"/>
      <c r="D12" s="52"/>
      <c r="E12" s="52"/>
      <c r="F12" s="52">
        <f>E10*7</f>
        <v>1806671.8205128205</v>
      </c>
      <c r="G12" s="52"/>
      <c r="H12"/>
    </row>
    <row r="13" spans="1:8" ht="16.5" x14ac:dyDescent="0.3">
      <c r="A13" s="52" t="s">
        <v>125</v>
      </c>
      <c r="B13" s="52"/>
      <c r="C13" s="52"/>
      <c r="D13" s="52"/>
      <c r="E13" s="52"/>
      <c r="F13" s="52">
        <f>E10*7</f>
        <v>1806671.8205128205</v>
      </c>
      <c r="G13" s="52"/>
      <c r="H13"/>
    </row>
    <row r="14" spans="1:8" ht="16.5" x14ac:dyDescent="0.3">
      <c r="A14" s="52" t="s">
        <v>126</v>
      </c>
      <c r="B14"/>
      <c r="C14"/>
      <c r="D14"/>
      <c r="E14"/>
      <c r="F14" s="52">
        <f>E10*25</f>
        <v>6452399.358974359</v>
      </c>
      <c r="G14"/>
      <c r="H14"/>
    </row>
    <row r="15" spans="1:8" x14ac:dyDescent="0.25">
      <c r="A15"/>
      <c r="B15"/>
      <c r="C15"/>
      <c r="D15"/>
      <c r="E15"/>
      <c r="F15"/>
      <c r="G15"/>
      <c r="H15"/>
    </row>
    <row r="16" spans="1:8" x14ac:dyDescent="0.25">
      <c r="A16"/>
      <c r="B16"/>
      <c r="C16"/>
      <c r="D16"/>
      <c r="E16"/>
      <c r="F16"/>
      <c r="G16"/>
      <c r="H16"/>
    </row>
    <row r="17" spans="1:8" x14ac:dyDescent="0.25">
      <c r="A17"/>
      <c r="B17"/>
      <c r="C17"/>
      <c r="D17"/>
      <c r="E17"/>
      <c r="F17"/>
      <c r="G17"/>
      <c r="H17"/>
    </row>
    <row r="18" spans="1:8" x14ac:dyDescent="0.25">
      <c r="A18"/>
      <c r="B18"/>
      <c r="C18"/>
      <c r="D18"/>
      <c r="E18"/>
      <c r="F18"/>
      <c r="G18"/>
      <c r="H18"/>
    </row>
    <row r="19" spans="1:8" x14ac:dyDescent="0.25">
      <c r="A19"/>
      <c r="B19"/>
      <c r="C19"/>
      <c r="D19"/>
      <c r="E19"/>
      <c r="F19"/>
      <c r="G19"/>
      <c r="H19"/>
    </row>
    <row r="20" spans="1:8" x14ac:dyDescent="0.25">
      <c r="A20"/>
      <c r="B20"/>
      <c r="C20"/>
      <c r="D20"/>
      <c r="E20"/>
      <c r="F20"/>
      <c r="G20"/>
      <c r="H20"/>
    </row>
    <row r="21" spans="1:8" x14ac:dyDescent="0.25">
      <c r="A21"/>
      <c r="B21"/>
      <c r="C21"/>
      <c r="D21"/>
      <c r="E21"/>
      <c r="F21"/>
      <c r="G21"/>
      <c r="H21"/>
    </row>
  </sheetData>
  <sheetProtection selectLockedCells="1" selectUnlockedCells="1"/>
  <mergeCells count="1">
    <mergeCell ref="A1:H1"/>
  </mergeCells>
  <phoneticPr fontId="0" type="noConversion"/>
  <pageMargins left="0.70866141732283472" right="0.6692913385826772" top="0.74803149606299213" bottom="0.74803149606299213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3</vt:i4>
      </vt:variant>
    </vt:vector>
  </HeadingPairs>
  <TitlesOfParts>
    <vt:vector size="10" baseType="lpstr">
      <vt:lpstr>1.Mérleg összevont</vt:lpstr>
      <vt:lpstr>Mérleg inint fennt</vt:lpstr>
      <vt:lpstr>mérleg óvoda</vt:lpstr>
      <vt:lpstr>2. Bevétel funkció óvoda</vt:lpstr>
      <vt:lpstr>3.Bevétel jogcím óvoda</vt:lpstr>
      <vt:lpstr>5.kiadás óvoda</vt:lpstr>
      <vt:lpstr>Felosztás</vt:lpstr>
      <vt:lpstr>Excel_BuiltIn_Print_Area_3_1</vt:lpstr>
      <vt:lpstr>'5.kiadás óvoda'!Nyomtatási_cím</vt:lpstr>
      <vt:lpstr>'5.kiadás óvoda'!Nyomtatási_terület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</dc:creator>
  <cp:lastModifiedBy>Szentene</cp:lastModifiedBy>
  <cp:lastPrinted>2017-07-11T09:54:13Z</cp:lastPrinted>
  <dcterms:created xsi:type="dcterms:W3CDTF">2015-12-10T09:27:37Z</dcterms:created>
  <dcterms:modified xsi:type="dcterms:W3CDTF">2017-07-11T10:00:58Z</dcterms:modified>
</cp:coreProperties>
</file>